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nna_Muvdi\Desktop\AUTODIAGNOSTICOS 2019\"/>
    </mc:Choice>
  </mc:AlternateContent>
  <bookViews>
    <workbookView minimized="1" xWindow="0" yWindow="465" windowWidth="20505" windowHeight="6645"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90" i="15" l="1"/>
  <c r="F22" i="15" l="1"/>
  <c r="F10" i="15"/>
  <c r="F84" i="8" l="1"/>
  <c r="F83" i="8"/>
  <c r="F82" i="8"/>
  <c r="F81" i="8"/>
  <c r="F80" i="8"/>
  <c r="F79" i="8"/>
  <c r="F78" i="8"/>
  <c r="F77" i="8"/>
  <c r="F75" i="8"/>
  <c r="F72" i="8"/>
  <c r="F70" i="8"/>
  <c r="F69" i="8"/>
  <c r="F67" i="8"/>
  <c r="F66" i="8"/>
  <c r="F65" i="8"/>
  <c r="F64" i="8"/>
  <c r="F63" i="8"/>
  <c r="F62" i="8"/>
  <c r="F61" i="8"/>
  <c r="F60" i="8"/>
  <c r="F58" i="8"/>
  <c r="F57" i="8"/>
  <c r="F8" i="8"/>
  <c r="F7" i="8"/>
  <c r="F56" i="8"/>
  <c r="E58" i="8"/>
  <c r="E10" i="8"/>
  <c r="K137" i="17"/>
  <c r="K136" i="17"/>
  <c r="K135" i="17"/>
  <c r="K134" i="17"/>
  <c r="K130" i="17"/>
  <c r="L130" i="17"/>
  <c r="K114" i="17"/>
  <c r="K113" i="17"/>
  <c r="K112" i="17"/>
  <c r="K111" i="17"/>
  <c r="K110" i="17"/>
  <c r="K109" i="17"/>
  <c r="K108" i="17"/>
  <c r="K107" i="17"/>
  <c r="K103" i="17"/>
  <c r="L103" i="17"/>
  <c r="K84" i="17"/>
  <c r="K83" i="17"/>
  <c r="K82" i="17"/>
  <c r="K81" i="17"/>
  <c r="K77" i="17"/>
  <c r="L77" i="17"/>
  <c r="F16" i="15"/>
  <c r="I60" i="17"/>
  <c r="I59" i="17"/>
  <c r="I58" i="17"/>
  <c r="I57" i="17"/>
  <c r="K54" i="17"/>
  <c r="F17" i="15"/>
  <c r="K59" i="17" s="1"/>
  <c r="F18" i="15"/>
  <c r="K60" i="17" s="1"/>
  <c r="J37" i="17"/>
  <c r="J36" i="17"/>
  <c r="J35" i="17"/>
  <c r="J34" i="17"/>
  <c r="M81" i="17"/>
  <c r="F26" i="15"/>
  <c r="M82" i="17" s="1"/>
  <c r="F29" i="15"/>
  <c r="M83" i="17" s="1"/>
  <c r="F31" i="15"/>
  <c r="M84" i="17" s="1"/>
  <c r="F33" i="15"/>
  <c r="M107" i="17" s="1"/>
  <c r="F38" i="15"/>
  <c r="M108" i="17" s="1"/>
  <c r="F42" i="15"/>
  <c r="M109" i="17" s="1"/>
  <c r="F46" i="15"/>
  <c r="M110" i="17" s="1"/>
  <c r="F52" i="15"/>
  <c r="M111" i="17" s="1"/>
  <c r="F58" i="15"/>
  <c r="M112" i="17" s="1"/>
  <c r="F59" i="15"/>
  <c r="M113" i="17" s="1"/>
  <c r="F63" i="15"/>
  <c r="M114" i="17" s="1"/>
  <c r="F69" i="15"/>
  <c r="M134" i="17" s="1"/>
  <c r="F80" i="15"/>
  <c r="F83" i="15"/>
  <c r="M136" i="17" s="1"/>
  <c r="M137" i="17"/>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E24" i="8"/>
  <c r="E23" i="8"/>
  <c r="E14" i="8"/>
  <c r="E84" i="8"/>
  <c r="E80" i="8"/>
  <c r="E83" i="8"/>
  <c r="E81" i="8"/>
  <c r="E82" i="8"/>
  <c r="E57" i="8"/>
  <c r="E79" i="8"/>
  <c r="E74" i="8"/>
  <c r="E75" i="8"/>
  <c r="E76" i="8"/>
  <c r="E77" i="8"/>
  <c r="E78" i="8"/>
  <c r="E68" i="8"/>
  <c r="E69" i="8"/>
  <c r="E70" i="8"/>
  <c r="E71" i="8"/>
  <c r="E72" i="8"/>
  <c r="E73" i="8"/>
  <c r="E44" i="8"/>
  <c r="E45" i="8"/>
  <c r="E46" i="8"/>
  <c r="E47" i="8"/>
  <c r="E48" i="8"/>
  <c r="E49" i="8"/>
  <c r="E50" i="8"/>
  <c r="E51" i="8"/>
  <c r="E52" i="8"/>
  <c r="E53" i="8"/>
  <c r="E54" i="8"/>
  <c r="E55" i="8"/>
  <c r="E56" i="8"/>
  <c r="E59" i="8"/>
  <c r="E60" i="8"/>
  <c r="E61" i="8"/>
  <c r="E62" i="8"/>
  <c r="E63" i="8"/>
  <c r="E64" i="8"/>
  <c r="E65" i="8"/>
  <c r="E66" i="8"/>
  <c r="E67" i="8"/>
  <c r="E12" i="8"/>
  <c r="E30" i="8"/>
  <c r="E21" i="8"/>
  <c r="E22" i="8"/>
  <c r="E8" i="8"/>
  <c r="E7" i="8"/>
  <c r="E9" i="8"/>
  <c r="E11" i="8"/>
  <c r="E13" i="8"/>
  <c r="E15" i="8"/>
  <c r="E16" i="8"/>
  <c r="E17" i="8"/>
  <c r="E18" i="8"/>
  <c r="E19" i="8"/>
  <c r="E20" i="8"/>
  <c r="E25" i="8"/>
  <c r="E26" i="8"/>
  <c r="E27" i="8"/>
  <c r="E28" i="8"/>
  <c r="E29" i="8"/>
  <c r="E31" i="8"/>
  <c r="E32" i="8"/>
  <c r="E33" i="8"/>
  <c r="E34" i="8"/>
  <c r="E35" i="8"/>
  <c r="E36" i="8"/>
  <c r="E37" i="8"/>
  <c r="E38" i="8"/>
  <c r="E39" i="8"/>
  <c r="E40" i="8"/>
  <c r="E41" i="8"/>
  <c r="E42" i="8"/>
  <c r="E43" i="8"/>
  <c r="L54" i="17"/>
  <c r="I12" i="17"/>
  <c r="K57" i="17"/>
  <c r="M135" i="17"/>
  <c r="D69" i="15" l="1"/>
  <c r="L37" i="17" s="1"/>
  <c r="D10" i="15"/>
  <c r="L34" i="17" s="1"/>
  <c r="D33" i="15"/>
  <c r="L36" i="17" s="1"/>
  <c r="D22" i="15"/>
  <c r="L35" i="17" s="1"/>
  <c r="K58" i="17"/>
  <c r="G6" i="15" l="1"/>
  <c r="K12" i="17" s="1"/>
</calcChain>
</file>

<file path=xl/sharedStrings.xml><?xml version="1.0" encoding="utf-8"?>
<sst xmlns="http://schemas.openxmlformats.org/spreadsheetml/2006/main" count="513" uniqueCount="317">
  <si>
    <t>GUÍAS Y NORMAS TÉCNICAS</t>
  </si>
  <si>
    <t>BUENAS PRÁCTICAS E INNOVACIÓN</t>
  </si>
  <si>
    <t>MARCO JURÍDICO</t>
  </si>
  <si>
    <t>Puntaje actual</t>
  </si>
  <si>
    <t>ACTIVIDADES DE GESTIÓN</t>
  </si>
  <si>
    <t/>
  </si>
  <si>
    <t>ENTIDAD</t>
  </si>
  <si>
    <t>INSTRUCCIONES DE DILIGENCIAMIENTO</t>
  </si>
  <si>
    <t>Variable</t>
  </si>
  <si>
    <t>Rangos</t>
  </si>
  <si>
    <t>PUNTAJE 
(0 - 100)</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</si>
  <si>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</si>
  <si>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</si>
  <si>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</si>
  <si>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</si>
  <si>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</si>
  <si>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</si>
  <si>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</si>
  <si>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</si>
  <si>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</si>
  <si>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</si>
  <si>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</si>
  <si>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</si>
  <si>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</si>
  <si>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</si>
  <si>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</si>
  <si>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</si>
  <si>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</si>
  <si>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</si>
  <si>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</si>
  <si>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</si>
  <si>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</si>
  <si>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</si>
  <si>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</si>
  <si>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</si>
  <si>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</si>
  <si>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</si>
  <si>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</si>
  <si>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</si>
  <si>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</si>
  <si>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</si>
  <si>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</si>
  <si>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</si>
  <si>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</si>
  <si>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 xml:space="preserve">Seguridad y privacidad de la información </t>
  </si>
  <si>
    <t xml:space="preserve">TIC para Gobierno Abierto </t>
  </si>
  <si>
    <t>COMPONENTES</t>
  </si>
  <si>
    <t>Indicadores de resultado 
Componente TIC para Gobierno abierto</t>
  </si>
  <si>
    <t>Indicadores de Resultado
TIC para Servicios</t>
  </si>
  <si>
    <t xml:space="preserve">TIC para Servicios </t>
  </si>
  <si>
    <t xml:space="preserve">Indicadores de resultado TIC para la Gestión </t>
  </si>
  <si>
    <t>Indique el porcentaje de sistemas de información que cuentan con mecanismos de auditoria y trazabilidad respecto del total de sistemas de información de la entidad</t>
  </si>
  <si>
    <t>TIC para la gestión</t>
  </si>
  <si>
    <t>Indicadores de Proceso
Logro: Definición del marco de seguridad y privacidad de la información y de los sistemas de información</t>
  </si>
  <si>
    <t xml:space="preserve">Indicadores de Proceso 
Logro: Transparencia </t>
  </si>
  <si>
    <t>Indicadores de Proceso
Logro: Colaboración</t>
  </si>
  <si>
    <t>Indicadores de Proceso
Logro: Participación</t>
  </si>
  <si>
    <t>Indicadores de Proceso
Logro: Servicios centrados en el usuario</t>
  </si>
  <si>
    <t>Indicadores de Proceso
Logro: Sistema integrado de PQRD</t>
  </si>
  <si>
    <t xml:space="preserve">Indicadores de Proceso
Logro: Trámites y servicios en línea </t>
  </si>
  <si>
    <t>Indicadores de Proceso
Logro: Estrategia de TI</t>
  </si>
  <si>
    <t>Indicadores de Proceso
Logro: Gobierno de TI</t>
  </si>
  <si>
    <t>Indicadores de Proceso Logro: Información</t>
  </si>
  <si>
    <t>Indicadores de Proceso
Logro: Sistemas de Información</t>
  </si>
  <si>
    <t xml:space="preserve">Indicadores de Proceso  Logro: Servicios Tecnológicos
</t>
  </si>
  <si>
    <t>Indicador de Proceso
Logro: Uso y Apropiación</t>
  </si>
  <si>
    <t>Indicador de Proceso
Logro: Capacidades Institucionales</t>
  </si>
  <si>
    <t>Indicadores de Proceso
Logro: Plan de seguridad y privacidad de la información y de los sistemas de información</t>
  </si>
  <si>
    <t xml:space="preserve">
</t>
  </si>
  <si>
    <t xml:space="preserve">Guía de Usabilidad:  
http://estrategia.gobiernoenlinea.gov.co/623/articles-8237_guia_usabilidad.pdf
</t>
  </si>
  <si>
    <t>Lineamientos para la rendición de cuentas por medios electrónicos: http://estrategia.gobiernoenlinea.gov.co/623/articles-8248_lineamientos_rendicion.pdf</t>
  </si>
  <si>
    <t>Guía de datos abiertos en Colombia: http://estrategia.gobiernoenlinea.gov.co/623/articles-8248_Guia_Apertura_Datos.pdf</t>
  </si>
  <si>
    <t xml:space="preserve">Guia de innovación: http://estrategia.gobiernoenlinea.gov.co/623/articles-8250_Guiainnovacion.pdf </t>
  </si>
  <si>
    <t xml:space="preserve">NTC 5854 de 2012
Accesibilidad a páginas web
</t>
  </si>
  <si>
    <t>Guía de caracterización de ciudadanos, usuarios y grupos de interés: https://colaboracion.dnp.gov.co/CDT/Programa%20Nacional%20del%20Servicio%20al%20Ciudadano/Guia%20de%20Caracterizaci%C3%B3n%20de%20Ciudadanos.pdf</t>
  </si>
  <si>
    <t>Guía de atención al ciudadanocliente por múltiples canales: http://estrategia.gobiernoenlinea.gov.co/623/articles-7995_archivo_pdf.pdf</t>
  </si>
  <si>
    <t>Lineamientos para el diseño e implementación de mediciones de percepción y expectativas ciudadanas: http://estrategia.gobiernoenlinea.gov.co/623/articles-8237_medicion_percepcion.pdf</t>
  </si>
  <si>
    <t>Norma Técnica Colombiana NTC 5854
Guía Interactiva de la Norma Técnica de Accesibilidad 5854 http://ntc5854.accesibilidadweb.co/</t>
  </si>
  <si>
    <t xml:space="preserve">Anexo 1 - Resolución 3564 de 2015 - Reglamenta aspectos relacionados con la Ley de Transparencia y Acceso a la Información Pública: http://estrategia.gobiernoenlinea.gov.co/623/articles-8240_esquema_ley1712.pdf
Decreto Reglamentario Único 1081 de 2015 - Reglamento sobre la gestión de la información pública: http://www.alcaldiabogota.gov.co/sisjur/normas/Norma1.jsp?i=60556
Título 9 - Decreto 1078 de 2015 - Decreto Único Reglamentario del Sector de Tecnologías de la Información y las Comunicaciones: http://www.mintic.gov.co/portal/604/articles-9528_documento.pdf
Ley 1712 de 2014 - Ley de Transparencia y acceso a la información pública: http://www.mintic.gov.co/portal/604/articles-7147_documento.pdf
Ley 57 de 1985 -Publicidad de los actos y documentos oficiales: http://www.secretariasenado.gov.co/senado/basedoc/ley_1712_2014.html
Ley 594 de 2000 - Ley General de Archivos: http://www.alcaldiabogota.gov.co/sisjur/normas/Norma1.jsp?i=4275
</t>
  </si>
  <si>
    <t>Título 9 - Decreto 1078 de 2015 - Decreto Único Reglamentario del Sector de Tecnologías de la Información y las Comunicaciones: http://www.mintic.gov.co/portal/604/articles-9528_documento.pdf</t>
  </si>
  <si>
    <t>Título 9 - Decreto 1078 de 2015 - Decreto Único Reglamentario del Sector de Tecnologías de la Información y las Comunicaciones: http://www.mintic.gov.co/portal/604/articles-9528_documento.pdf
Ley Estatutaria 1757 de 2015 - Promoción y protección del derecho a la participación democrática: http://wp.presidencia.gov.co/sitios/normativa/leyes/Documents/LEY%201757%20DEL%2006%20DE%20JULIO%20DE%202015.pdf</t>
  </si>
  <si>
    <t>Se realizaron publicaciones o aplicaciones a partir de los datos abiertos por la entidad, durante el periodo evaluado</t>
  </si>
  <si>
    <t>Indique el porcentaje de conjuntos de datos abiertos estratégicos publicados respecto del total de conjuntos de datos estratégicos identificados, durante el periodo evaluado</t>
  </si>
  <si>
    <t xml:space="preserve">Guía desarrollo ejercicios de participación: http://estrategia.gobiernoenlinea.gov.co/623/articles-8249_anexo_ejercicios.pdf
Gobierno en redes: http://estrategia.gobiernoenlinea.gov.co/623/articles-8248_recurso_3.pdf; 
Protocolo de Interacción en redes sociales: http://estrategia.gobiernoenlinea.gov.co/623/articles-8248_recurso_4.pdf
Protocolo Google &amp; Hangouts: http://estrategia.gobiernoenlinea.gov.co/623/articles-8248_recurso_5.pdf
</t>
  </si>
  <si>
    <t>Manual de Gobierno en línea: http://estrategia.gobiernoenlinea.gov.co/623/w3-propertyvalue-8013.html</t>
  </si>
  <si>
    <t>Título 9 - Decreto 1078 de 2015 - Decreto Único Reglamentario del Sector de Tecnologías de la Información y las Comunicaciones: http://www.mintic.gov.co/portal/604/articles-9528_documento.pdf
Ley estatutaria 1618 de 2013: Ejercicio pleno de las personas con discapacidad</t>
  </si>
  <si>
    <t xml:space="preserve">Título 9 - Decreto 1078 de 2015 - Decreto Único Reglamentario del Sector de Tecnologías de la Información y las Comunicaciones: http://www.mintic.gov.co/portal/604/articles-9528_documento.pdf
Acuerdo 03 de 2015 del Archivo General de la Nacion Llineamientos generales sobre la gestión de documentos electronicos: http://www.archivogeneral.gov.co/normatividad/files/original/7da4144544682a4873743561ea4c505a.pdf
Decreto 019 de 2012 - Suprimir o reformar regulaciones, procedimientos y trámites innecesarios existentes en la Administración Pública: http://www.mintic.gov.co/portal/604/w3-article-3567.html
Decreto 2364 de 2012 - Firma electrónica: http://wsp.presidencia.gov.co/Normativa/Decretos/2012/Documents/NOVIEMBRE/22/DECRETO%202364%20DEL%2022%20DE%20NOVIEMBRE%20DE%202012.pdf
Ley 962 de 2005 - Racionalización de trámites y procedimientos administrativos procedimientos administrativos: http://www.mintic.gov.co/portal/604/articles-3725_documento.pdf
Decreto 1747 de 2000 - Entidades de certificación, los certificados y las firmas digitales: http://www.alcaldiabogota.gov.co/sisjur/normas/Norma1.jsp?i=4277
Ley 527 de 1999 - Ley de Comercio Electrónico: http://www.alcaldiabogota.gov.co/sisjur/normas/Norma1.jsp?i=4276
Decreto Ley 2150 de 1995 - Suprimen y reforman regulaciones, procedimientos o trámites innecesarios existentes en la Administración Pública: http://www.alcaldiabogota.gov.co/sisjur/normas/Norma1.jsp?i=1208
</t>
  </si>
  <si>
    <t xml:space="preserve">Título 9 - Decreto 1078 de 2015 - Decreto Único Reglamentario del Sector de Tecnologías de la Información y las Comunicaciones: http://www.mintic.gov.co/portal/604/articles-9528_documento.pdf
Ley 1437 de 2011: Código de Procedimiento Administrativo y de lo Contencioso Administrativo: http://www.alcaldiabogota.gov.co/sisjur/normas/Norma1.jsp?i=41249
Acuerdo 03 de 2015 del Archivo General de la Nacion Llineamientos generales sobre la gestión de documentos electronicos: http://www.archivogeneral.gov.co/normatividad/files/original/7da4144544682a4873743561ea4c505a.pdf
</t>
  </si>
  <si>
    <t>Guía desarrollo ejercicios de participación: http://estrategia.gobiernoenlinea.gov.co/623/articles-8249_anexo_ejercicios.pdf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t>
  </si>
  <si>
    <t xml:space="preserve">Guia de innovación abierta por medios electrónicos: http://estrategia.gobiernoenlinea.gov.co/623/articles-8250_Guiainnovacion.pdf 
</t>
  </si>
  <si>
    <t>Guía de atención al ciudadano/cliente por múltiples canales: http://estrategia.gobiernoenlinea.gov.co/623/articles-7995_archivo_pdf.pdf</t>
  </si>
  <si>
    <t>Guía para entender los Acuerdos Marco de Precios: https://www.colombiacompra.gov.co/sites/default/files/manuales/acuerdos_marco.pdf</t>
  </si>
  <si>
    <t>Indique el porcentaje de trámites y Otros Procedimientos Administrativos (OPA) en línea de la entidad que contaron con caracterización de usuarios respecto del total de trámites y servicios en línea, para el periodo evaluado</t>
  </si>
  <si>
    <t>Manual de Gobierno en línea: http://estrategia.gobiernoenlinea.gov.co/623/w3-propertyvalue-8013.html
Marco de Referencia de Arquitectura Empresarial para la Gestión de las Tecnologías de la Información a adoptar en las entidades del Estado Colombiano: http://www.mintic.gov.co/arquitecturati/630/w3-propertyvalue-8114.html</t>
  </si>
  <si>
    <t>Guía de uso del Lenguaje Común de Intercambio de Información http://estrategia.gobiernoenlinea.gov.co/623/articles-8240_Guia_Lenguaje.pdf</t>
  </si>
  <si>
    <t>Guía Cómo construir el catálogo de Componentes de Información del Marco de Referencia de Arquitectura Empresarial para la Gestión de TI: http://www.mintic.gov.co/arquitecturati/630/w3-article-47504.html</t>
  </si>
  <si>
    <t>Guía Técnica Básica de Información del Marco de Referencia de Arquitectura Empresarial para la Gestión de TI: http://www.mintic.gov.co/arquitecturati/630/w3-article-9253.html</t>
  </si>
  <si>
    <t>Guía del dominio de Gobierno TI del  Marco de Referencia de Arquitectura Empresarial para la Gestión de TI: http://www.mintic.gov.co/arquitecturati/630/w3-article-9267.html</t>
  </si>
  <si>
    <t>Guía General de un Proceso de AE del Marco de Referencia de Arquitectura Empresarial para la Gestión de TI del Estado Colombiano: http://www.mintic.gov.co/arquitecturati/630/articles-9435_Guia_Proceso.pdf</t>
  </si>
  <si>
    <t>Guía para la definición del portafolio de servicios de TI del Marco de Referencia de Arquitectura Empresarial para la Gestión de TI:http://www.mintic.gov.co/arquitecturati/630/w3-article-9482.html</t>
  </si>
  <si>
    <t xml:space="preserve">Guía para el diseño de un Plan Estratégico de las Tecnologías de Información: https://www.mintic.gov.co/portal/604/articles-15399_foto_marquesina.pdf
Guía General de Adopción del Marco de Referencia de Arquitectura Empresarial: http://www.mintic.gov.co/arquitecturati/630/articles-9434_Guia_Proceso.pdf
</t>
  </si>
  <si>
    <t>Guía de Indicadores del dominio de Estrategia del  Marco de Referencia de Arquitectura Empresarial para la Gestión de TI del Estado: http://www.mintic.gov.co/arquitecturati/630/articles-8827_indicadores.pdf</t>
  </si>
  <si>
    <t>Guía del dominio de Sistemas de Información del Marco de Referencia de Arquitectura Empresarial para la Gestión de TI: http://www.mintic.gov.co/arquitecturati/630/w3-article-9262.html</t>
  </si>
  <si>
    <t>Guía Técnica de Sistemas de Información - Trazabilidad del Marco de Referencia de Arquitectura Empresarial para la Gestión de TI.</t>
  </si>
  <si>
    <t>Guía del dominio de Servicios Tecnológicos del Marco de Referencia de Arquitectura Empresarial para la Gestión de TI: http://www.mintic.gov.co/arquitecturati/630/w3-article-9277.html</t>
  </si>
  <si>
    <t>Durante el periodo evaluado, la entidad implementó un programa de correcta disposición final de los residuos tecnológicos</t>
  </si>
  <si>
    <t>Guía del dominio de Uso y Apropiación del   Marco de Referencia de Arquitectura Empresarial para la Gestión de TI: http://www.mintic.gov.co/arquitecturati/630/w3-article-9281.html</t>
  </si>
  <si>
    <t>Guía No. 1 cero papel
en la administración pública: http://estrategia.gobiernoenlinea.gov.co/623/articles-8257_papel_buenaspracticas.pdf</t>
  </si>
  <si>
    <t>Antes de la automatización de procesos y/o procedimientos, la entidad hizo una revisión de estos desde la perspectiva funcional</t>
  </si>
  <si>
    <t>Indique el porcentaje de los objetivos alcanzados respecto del total de objetivos del PETI</t>
  </si>
  <si>
    <t>Indique el porcentaje de proyectos de TI  a los cuales se aplicó una estrategia de uso y apropiación, con respecto al total de proyectos ejecutados durante el periodo evaluado</t>
  </si>
  <si>
    <t>Indicadores de resultado Seguridad y Privacidad de la Información</t>
  </si>
  <si>
    <t>Guía de Roles y Responsabilidad de Seguridad de la Información: https://www.mintic.gov.co/gestionti/615/articles-5482_G4_Roles_responsabilidades.pdf</t>
  </si>
  <si>
    <t xml:space="preserve">Guía No 5 - Gestión De Activos: https://www.mintic.gov.co/gestionti/615/articles-5482_G5_Gestion_Clasificacion.pdf </t>
  </si>
  <si>
    <t xml:space="preserve">Guía No 5 - Gestión De Activos,  disponible en el siguiente enlace: https://www.mintic.gov.co/gestionti/615/articles-5482_G5_Gestion_Clasificacion.pdf 
</t>
  </si>
  <si>
    <t>Guía No 8 - Controles de Seguridad: https://www.mintic.gov.co/gestionti/615/articles-5482_G8_Controles_Seguridad.pdf</t>
  </si>
  <si>
    <t xml:space="preserve"> Guía No 8 - Controles de Seguridad, disponible en el siguiente enlace: https://www.mintic.gov.co/gestionti/615/articles-5482_G8_Controles_Seguridad.pdf</t>
  </si>
  <si>
    <t>Guía No 14 – plan de comunicación, sensibilización y capacitación: https://www.mintic.gov.co/gestionti/615/articles-5482_G14_Plan_comunicacion_sensibilizacion.pdf</t>
  </si>
  <si>
    <t>Guía No 14 – plan de comunicación, sensibilización y capacitación: https://www.mintic.gov.co/gestionti/615/articles-5482_G14_Plan_comunicacion_sensibilizacion.pdf.</t>
  </si>
  <si>
    <t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t>
  </si>
  <si>
    <t>Guía No 16 – Evaluación del desempeño: http://www.mintic.gov.co/gestionti/615/articles-5482_G16_evaluaciondesempeno.pdf
Guía No 15 – Guía de Auditoría: https://www.mintic.gov.co/gestionti/615/articles-5482_G15_Auditoria.pdf</t>
  </si>
  <si>
    <t>Guía No 17 – Mejora Continua: https://www.mintic.gov.co/gestionti/615/articles-5482_G17_Mejora_continua.pdf</t>
  </si>
  <si>
    <t>La entidad contó con un proceso de identificación de infraestructura crítica, lo aplicó y comunicó los resultados a las partes interesadas</t>
  </si>
  <si>
    <t>La entidad intercambió información de incidentes de seguridad con la entidad cabeza de sector o de ser necesario con el Colcert.</t>
  </si>
  <si>
    <t>Indique el porcentaje de certificaciones y constancias de la entidad que podían hacerse en línea respecto del total de certificaciones y constancias que existían en la entidad</t>
  </si>
  <si>
    <t>Indique si el tiempo en promedio que demoró la entidad en corregir sus vulnerabilidades luego de ser reportadas por el COLCERT tardó:
a. Minutos
b. Horas
c. Días
d. Semanas
e. La entidad no ha recibido reporte de COLCERT</t>
  </si>
  <si>
    <t>Título 9 - Decreto 1078 de 2015 - Decreto Único Reglamentario del Sector de Tecnologías de la Información y las Comunicaciones: http://www.mintic.gov.co/portal/604/articles-9528_documento.pdf
Ley Estatutaria 1581 de 2012 - Protección de datos personales: http://www.alcaldiabogota.gov.co/sisjur/normas/Norma1.jsp?i=49981
Ley 1266 de 2008 - Disposiciones generales de habeas data y se regula el manejo de la información: http://www.alcaldiabogota.gov.co/sisjur/normas/Norma1.jsp?i=34488</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</si>
  <si>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t>
    </r>
  </si>
  <si>
    <t>Indique el porcentaje de datos abiertos actualizados y difundidos respecto del total de datos estratégicos identificados en el periodo evaluado</t>
  </si>
  <si>
    <t>Indique el porcentaje de trámites y OPA en línea y parcialmente en línea de la entidad respecto del total de trámites y OPA inscritos en el SUIT</t>
  </si>
  <si>
    <t>Indique en una escala de 0 a 100 el nivel de satisfacción de los usuarios de sus trámites y servicios en línea, durante el periodo evaluado</t>
  </si>
  <si>
    <t>En relación con el catálogo de servicios de TI, la Entidad:
a. Lo tiene y está actualizado
b. Lo tiene y no está actualizado
c. No lo tiene o se encuentra en proceso de construcción</t>
  </si>
  <si>
    <t>Durante el periodo evaluado, la entidad usó una metodología para la gestión de proyectos de TI</t>
  </si>
  <si>
    <t>La entidad aplicó metodologías de evaluación de alternativas de solución y/o tendencias tecnológicas para la adquisición de servicios y/o soluciones de TI:
a. Siempre
b. Algunas veces
c. Nunca</t>
  </si>
  <si>
    <t>En el periodo evaluado, la entidad contó con un inventario de activos de información acorde a la metodología planteada
a. Sí
b. En Desarrollo/En proceso
c. No.</t>
  </si>
  <si>
    <t>En el periodo evaluado, la entidad realizó la identificación, análisis y evaluación de los riesgos de seguridad y privacidad de la información conforme a la metodología planteada
a. Sí
b. En Desarrollo/En Proceso
b. No</t>
  </si>
  <si>
    <t>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t>
  </si>
  <si>
    <t>¿La entidad realizó durante el periodo evaluado seguimiento al uso de datos abiertos publicados?</t>
  </si>
  <si>
    <t>Durante el periodo evaluado se generaron soluciones o insumos para la solución de las problemáticas o necesidades de la entidad ,a partir de las acciones, iniciativas o ejercicios de colaboración con terceros usando medios electrónicos.</t>
  </si>
  <si>
    <t>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t>
  </si>
  <si>
    <t>Durante el periodo evaluado, la entidad contó con un formulario en su página Web para la recepción de peticiones, quejas, reclamos y denuncias</t>
  </si>
  <si>
    <t>Durante el periodo evaluado, la entidad contó con un sistema de información para el registro ordenado y la gestión de Peticiones, Quejas, Reclamos y Denuncias  (PQRD) que centraliza todas las PQRD que ingresan por los diversos medios o canales</t>
  </si>
  <si>
    <t>La entidad formuló y actualizó el Plan Estratégico de Tecnologías de Información (PETI), de acuerdo con el marco de referencia de Arquitectura Empresarial del Estado</t>
  </si>
  <si>
    <t>La entidad incluyó en el  PETI:
a. El portafolio o mapa de ruta de los proyectos
b. La proyección del presupuesto, 
c. El entendimiento estratégico, 
d. El análisis de la situación actual, 
e. El plan de comunicaciones del PETI
f. Todos los dominios del Marco de Referencia.</t>
  </si>
  <si>
    <t>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t>
  </si>
  <si>
    <t>Con respecto a Arquitectura Empresarial la Entidad:
a. Realizó ejercicios de arquitectura empresarial de toda la entidad.
b. Realizó ejercicios de arquitectura empresarial a nivel de uno proceso o más procesos de la entidad.
c. Se encuentra en proceso de ejecución</t>
  </si>
  <si>
    <t xml:space="preserve">Durante el periodo evaluado, la entidad incorporó en su esquema de gobierno de TI
a. Políticas de TI
b. Procesos de TI
c. Indicadores de TI
d. Instancias de decisión de TI
e. Roles y responsabilidades de TI 
f. Estructura organizacional del área de TI </t>
  </si>
  <si>
    <t xml:space="preserve">Indique el porcentaje de trámites y OPA total y parcialmente en línea de la entidad que cumplieron criterios de usabilidad respecto del total de trámites y servicios total y parcialmente en línea, para el periodo evaluado </t>
  </si>
  <si>
    <t>Indique el porcentaje de trámites y OPA parcial y totalmente en línea de la entidad que fueron promocionados para aumentar su uso, respecto del total de trámites y servicios total y parcialmente en línea, para el periodo evaluado</t>
  </si>
  <si>
    <t>Durante el periodo evaluado, los sistemas de información de la entidad cumplieron con características que permiten la apertura de sus datos</t>
  </si>
  <si>
    <t>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t>
  </si>
  <si>
    <t>Indique el porcentaje de mantenimientos preventivos realizados a los servicios tecnológicos respecto del total de mantenimientos preventivos establecidos en el plan de mantenimiento de servicios tecnológicos</t>
  </si>
  <si>
    <t>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t>
  </si>
  <si>
    <t>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t>
  </si>
  <si>
    <t>La entidad formuló un plan de capacitación, sensibilización y comunicación de las políticas y buenas prácticas que mitiguen los riesgos de seguridad de la información a los que están expuestos los funcionarios</t>
  </si>
  <si>
    <t>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t>
  </si>
  <si>
    <t xml:space="preserve">
Indique el porcentaje de ejercicios de rendición de cuentas realizados por la entidad soportados en medios electrónicos respecto al total de ejercicios de rendición de cuentas realizados por la entidad durante el periodo evaluado
</t>
  </si>
  <si>
    <t>Durante el periodo evaluado, la entidad ofreció la posibilidad de realizar peticiones, quejas, reclamos y denuncias a través de dispositivos móviles</t>
  </si>
  <si>
    <t>Durante el periodo evaluado, hubo transferencia de conocimiento de los proveedores  y/o contratistas de TI hacia la Entidad.</t>
  </si>
  <si>
    <t>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t>
  </si>
  <si>
    <t>Durante el periodo evaluado, la entidad usó el estándar GEL-XML en la implementación de servicios para el intercambio de información con otras entidades</t>
  </si>
  <si>
    <t>Durante el periodo evaluado, la entidad incorporó dentro de los contratos de desarrollo de sistemas de información, cláusulas que obliguen a  realizar transferencia de derechos de autor a su favor.</t>
  </si>
  <si>
    <t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t>
  </si>
  <si>
    <t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t>
  </si>
  <si>
    <t xml:space="preserve">La Entidad posee una arquitectura de servicios tecnológicos (arquitectura de infraestructura tecnológica):
a Documentada y no actualizada
b Documentada y actualizada
</t>
  </si>
  <si>
    <t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t>
  </si>
  <si>
    <t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t>
  </si>
  <si>
    <t>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t>
  </si>
  <si>
    <t>Durante el periodo evaluado, la entidad implementó la política de reducción del uso del papel</t>
  </si>
  <si>
    <t xml:space="preserve">En el periodo evaluado la entidad realizó automatización de:
a. Procesos 
b. Procedimientos.
</t>
  </si>
  <si>
    <t>Indique el porcentaje de servicios de información dispuestos en la plataforma de interoperabilidad del Estado colombiano respecto del total de servicios de información a entidades externas identificadas en el catálogo de servicios de información de la entidad.</t>
  </si>
  <si>
    <t>¿Durante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t>
  </si>
  <si>
    <t>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t>
  </si>
  <si>
    <t>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t>
  </si>
  <si>
    <t>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t>
  </si>
  <si>
    <t>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t>
  </si>
  <si>
    <t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t>
  </si>
  <si>
    <t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t>
  </si>
  <si>
    <t>AYUDA</t>
  </si>
  <si>
    <t xml:space="preserve">2. Calificación por componentes: </t>
  </si>
  <si>
    <t>Categorías del componente 1:</t>
  </si>
  <si>
    <t>Categorías</t>
  </si>
  <si>
    <t>Categorías del componente 2:</t>
  </si>
  <si>
    <t>Calificacion</t>
  </si>
  <si>
    <t>Categorías del componente 3:</t>
  </si>
  <si>
    <t>categorías</t>
  </si>
  <si>
    <t>Categorías del componente 4:</t>
  </si>
  <si>
    <t>Categorias</t>
  </si>
  <si>
    <t>Indicadores de Proceso Logro: Monitoreo y mejoramiento continuo</t>
  </si>
  <si>
    <t>OTRO</t>
  </si>
  <si>
    <t>DISEÑE ALTERNATIVAS DE MEJORA</t>
  </si>
  <si>
    <t>MEJORAS A IMPLEMENTAR
(INCLUIR PLAZO DE LA IMPLEMENTACIÓN)</t>
  </si>
  <si>
    <t>EVALUACIÓN DE LA EFICACIA DE
LAS ACCIONES IMPLEMENTADAS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</si>
  <si>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</si>
  <si>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</si>
  <si>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</si>
  <si>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</si>
  <si>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</si>
  <si>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</si>
  <si>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</si>
  <si>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</si>
  <si>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</si>
  <si>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</si>
  <si>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</si>
  <si>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</si>
  <si>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</si>
  <si>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</si>
  <si>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</si>
  <si>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</si>
  <si>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</si>
  <si>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</si>
  <si>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</si>
  <si>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</si>
  <si>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</si>
  <si>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</si>
  <si>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</si>
  <si>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r>
      <t xml:space="preserve">Ayuda: </t>
    </r>
    <r>
      <rPr>
        <sz val="11"/>
        <color theme="1"/>
        <rFont val="Arial"/>
        <family val="2"/>
      </rPr>
      <t>observaciones que debe tener en cuenta para la calificación de cada actividad.</t>
    </r>
  </si>
  <si>
    <r>
      <t xml:space="preserve">Si usted considera que alguna de las actividades </t>
    </r>
    <r>
      <rPr>
        <b/>
        <u/>
        <sz val="12"/>
        <color theme="1"/>
        <rFont val="Arial"/>
        <family val="2"/>
      </rPr>
      <t>no aplica</t>
    </r>
    <r>
      <rPr>
        <b/>
        <sz val="11"/>
        <color theme="1"/>
        <rFont val="Arial"/>
        <family val="2"/>
      </rPr>
      <t xml:space="preserve"> </t>
    </r>
    <r>
      <rPr>
        <sz val="11"/>
        <color theme="1"/>
        <rFont val="Arial"/>
        <family val="2"/>
      </rPr>
      <t>para su Entidad por sus características particulares, no diligencie puntaje. Por ejemplo, si en su entidad no se efectúan negociaciones colectivas por no haber sindicatos, en el ítem "Negociación Colectiva" usted no deberá ingresar ningún puntaje.</t>
    </r>
  </si>
  <si>
    <t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t>
  </si>
  <si>
    <t>La entidad adelantó durante el periodo evaluado acciones, iniciativas o ejercicios de colaboración con terceros usando medios electrónicos para solucionar un problema de la Entidad</t>
  </si>
  <si>
    <t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t>
  </si>
  <si>
    <t>Indique el porcentaje de trámites y OPA en línea de la entidad que cumplieron criterios de accesibilidad respecto del total de trámites y servicios total y parcialmente en línea, para el periodo evaluado</t>
  </si>
  <si>
    <t>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t>
  </si>
  <si>
    <t>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t>
  </si>
  <si>
    <t>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</si>
  <si>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t>
  </si>
  <si>
    <t>El catálogo de los sistemas de información es un inventario detallado y documentado que contiene las fichas técnicas de los sistemas de información de una institución.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Para obtener el puntaje, divida el número de actividades realizadas por la entidad, sobre el total de actividades evaluadas (3) enunciadas en los literales (a) hasta (c), y luego multiplique el resultado por 100.  En caso de no realizar ninguna de estas actividades, obtiene 0.</t>
  </si>
  <si>
    <t>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t>
  </si>
  <si>
    <t>La entidad desarrolló durante el periodo evaluado capacidades de gestión de TI que generen mayor eficiencia en la prestación del servicio al usuario (interno o externo)</t>
  </si>
  <si>
    <t>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t>
  </si>
  <si>
    <t>La entidad debe identificar sus fortalezas de acuerdo a las actividades realizadas para implementar los temas de seguridad y privacidad de la información incluyendo  IPv6.
FORMA DE ASIGNAR EL PUNTAJE:
Si la entidad realizó alguna de las acciones que están entre los numerales (a) hasta (e), obtiene un puntaje de 20. Si realizó 2 de estas acciones, obtiene 40. Si realizó 3 de estas acciones obtiene 60. Si realizó 4 de estas acciones, obtiene 80. Si realizó las 5 acciones, obtiene 100. Si no realizó ninguna de las acciones, obtiene 0.</t>
  </si>
  <si>
    <t>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Entidades del orden nacional y territorial: 
Si la Entidad realizó la Formulación del plan de comunicación, sensibilización y capacitación en lo referente a seguridad y privacidad de la información (opción a), obtiene 25. 
Si la entidad realizó la Formulación y la ejecución del plan de comunicación, sensibilización y capacitación en lo referente a seguridad y privacidad de la información, sin tener en cuenta la caracterización de grupos focales (Usuarios, Directivos, Técnicos y Terceros) (opciones a y b), obtiene 50.  
Si la entidad realizó la Formulación y la ejecución del plan de comunicación, sensibilización y capacitación en lo referente a seguridad y privacidad de la información con base en la caracterización de grupos focales (Usuarios, Directivos, Técnicos y Terceros) (opciones a y c), obtiene 100.
Si la entidad no tiene el plan de comunicación, sensibilización y capacitación en lo referente a seguridad y privacidad de la información, obtiene 0.</t>
  </si>
  <si>
    <t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t>
  </si>
  <si>
    <t>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t>
  </si>
  <si>
    <t>POLÍTICA GOBIERNO DIGITAL (ANTES GOBIERNO EN LÍNEA)</t>
  </si>
  <si>
    <t>AUTODIAGNÓSTICO DE GESTIÓN POLÍTICA DE GOBIERNO DIGITAL</t>
  </si>
  <si>
    <t>RESULTADOS POLÍTICA GOBIERNO DIGITAL</t>
  </si>
  <si>
    <t>PLAN DE IMPLEMENTACIÓN GOBIERNO DIGITAL</t>
  </si>
  <si>
    <t>2. Planeación y Ruta de acción (color narajna):  la idea es generar un plan de acción con base en el diagnóstico realizado. Los elementos mínimos que se proponen para ello, son:</t>
  </si>
  <si>
    <t>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t>
  </si>
  <si>
    <r>
      <t xml:space="preserve">
En caso que quiera consultar mayor información sobre las obligaciones relacionadas con esta actividad, consulte las siguientes normas:
Anexo 1 - Resolución 3564 de 2015: Reglamenta aspectos relacionados con la Ley de Transparencia y Acceso a la Información Pública
Decreto Reglamentario Único 1081 de 2015: Reglamento sobre la gestión de la información pública
Título 9 - Decreto 1078 de 2015: Decreto Único Reglamentario del Sector de Tecnologías de la Información y las Comunicaciones
Ley 1712 de 2014 - Ley de Transparencia y acceso a la información pública
FORMA DE ASIGNAR EL PUNTAJE:
</t>
    </r>
    <r>
      <rPr>
        <b/>
        <sz val="10"/>
        <color rgb="FF002060"/>
        <rFont val="Arial"/>
        <family val="2"/>
      </rPr>
      <t xml:space="preserve">Entidades nacionales y territoriales: </t>
    </r>
    <r>
      <rPr>
        <sz val="10"/>
        <color rgb="FF002060"/>
        <rFont val="Arial"/>
        <family val="2"/>
      </rPr>
      <t xml:space="preserve">Para obtener el puntaje, divida el número de temas que publicó la entidad la entidad sobre el total de temas que debe publicar (34), enunciados en los literales (a) hasta (ah). Luego, multiplique el resultado por 100.
</t>
    </r>
  </si>
  <si>
    <r>
      <t xml:space="preserve">Se entiende que los ejercicios de rendición de cuentas soportados en medios electrónicos son todas las actividades que permiten la entrega de información por parte de la entidad sobre la ejecución de sus planes, programas, proyectos y de su presupuesto así como el recibo de consultas y sugerencias a través de TIC. Algunos ejemplos son: transmisiones de audiencias públicas de rendiciones de cuentas por radio, televisión, Facebook live, hangouts por youtube, vía streaming o videoconferencias, envío de correos electrónicos, mensajes de texto o publicación en el sitio web de la convocatoria para la participación en audiencias públicas de rendiciones de cuentas, habilitación de chats, foros y redes para dialogar sobre la gestión de la entidad.
En caso de requerir mayor información, consulte los Lineamientos para la rendición de cuentas por medios electrónicos, disponibles en el siguiente enlace: http://estrategia.gobiernoenlinea.gov.co/623/articles-8248_lineamientos_rendicion.pdf
FORMA DE ASIGNAR EL PUNTAJE:
</t>
    </r>
    <r>
      <rPr>
        <b/>
        <sz val="10"/>
        <color rgb="FF002060"/>
        <rFont val="Arial"/>
        <family val="2"/>
      </rPr>
      <t xml:space="preserve">
En el caso de las entidades del orden nacional, </t>
    </r>
    <r>
      <rPr>
        <sz val="10"/>
        <color rgb="FF002060"/>
        <rFont val="Arial"/>
        <family val="2"/>
      </rPr>
      <t xml:space="preserve"> divida el número de ejercicios de rendición de cuentas realizados por la entidad soportados en medios electrónicos sobre el total de ejercicios de rendición de cuentas realizados por la entidad en el periodo evaluado,  y luego multiplique el resultado por 100. (No use el símbolo % en su respuesta). Si el resultado es mayor o igual a 50, la entidad obtiene un puntaje de 100. Así proporcionalmente.
</t>
    </r>
    <r>
      <rPr>
        <b/>
        <sz val="10"/>
        <color rgb="FF002060"/>
        <rFont val="Arial"/>
        <family val="2"/>
      </rPr>
      <t>En el caso de las entidades del orden territorial</t>
    </r>
    <r>
      <rPr>
        <sz val="10"/>
        <color rgb="FF002060"/>
        <rFont val="Arial"/>
        <family val="2"/>
      </rPr>
      <t>, si la entidad realizó uno o más de sus ejercicios de rendición de cuentas (por ejemplo a través de la habilitación de chats, foros y/o espacios virtuales para el diálogo sobre la gestión de la entidad, la publicación de la convocatoria y/o de los resultados de los ejercicios de rendición de cuentas en el sitio web de la entidad, o la transmisión de los ejercicios de rendición de cuentas a través de radio, televisión, facebook live o youtube) obtiene 100. De lo contrario, el puntaje es 0.</t>
    </r>
  </si>
  <si>
    <r>
      <t xml:space="preserve">Entiéndase actualizado si el conjunto de datos abiertos está vigente.
Entiéndase estratégico como el conjunto de datos que genera valor (impacto) dentro o fuera de la Entidad. Por ejemplo:  datos de salud, educación, impuestos, movilidad, seguridad ciudadana, salud pública, contratación, gastos gubernamentales, calidad de agua, códigos postales, contratación, pronóstico del tiempo, resultados electorales, calidad del aire, límites geográficos, propiedad de la tierra, estadísticas nacional, empresas registradas en el territorio, reparación a las víctimas y ordenamiento territorial. También datos que atiendan solicitudes recurrentes,  información que ha sido ya utilizada para estudios, análisis y estadísitcas (validando el manejo adecuado de la información confidencial) 
FORMA DE ASIGNAR EL PUNTAJE:
</t>
    </r>
    <r>
      <rPr>
        <b/>
        <sz val="10"/>
        <color rgb="FF002060"/>
        <rFont val="Arial"/>
        <family val="2"/>
      </rPr>
      <t xml:space="preserve">En el caso de las entidades del orden nacional, </t>
    </r>
    <r>
      <rPr>
        <sz val="10"/>
        <color rgb="FF002060"/>
        <rFont val="Arial"/>
        <family val="2"/>
      </rPr>
      <t xml:space="preserve">para obtener el puntaje de la entidad en esta actividad, divida el número datos abiertos actualizados y difundidos  sobre el total de datos estratégicos, y luego multiplique el resultado por 100. Si el resultado le da mayor o igual a 50 obtendrá 100 si el valor es mayor o igual a 30 y menor a 50 obtendrá 50 (No use el símbolo % en su respuesta)
</t>
    </r>
    <r>
      <rPr>
        <b/>
        <sz val="10"/>
        <color rgb="FF002060"/>
        <rFont val="Arial"/>
        <family val="2"/>
      </rPr>
      <t xml:space="preserve">En el caso de las entidades del orden territorial,  </t>
    </r>
    <r>
      <rPr>
        <sz val="10"/>
        <color rgb="FF002060"/>
        <rFont val="Arial"/>
        <family val="2"/>
      </rPr>
      <t>para obtener el puntaje de la entidad en esta actividad, divida el número datos abiertos actualizados y difundidos  sobre el total de datos estratégicos, si el resultado es mayor o igual 0,5,  la entidad obtiene un puntaje de 100. Si el resultado es mayor o igual a 0,3 y menor a 0,5 obtiene un puntaje 75. Si el resultado es mayor a 0,1 y menor a 0,3 obtiene un puntaje de 50. Si el resultado es mayor a 0 y menor o igual a 0,1 obtiene un puntaje de 25</t>
    </r>
  </si>
  <si>
    <r>
      <t xml:space="preserve">La Entidad puede hacer seguimiento al uso de datos, verificando el número de descargas y visitas a sus conjuntos de datos publicados en el portal de www.datos.gov.co 
Para mayor información, consulte la Guía de datos abiertos en Colombia (página 31):  http://estrategia.gobiernoenlinea.gov.co/623/articles-8248_Guia_Apertura_Datos.pdf
FORMA DE ASIGNAR EL PUNTAJE:
</t>
    </r>
    <r>
      <rPr>
        <b/>
        <sz val="10"/>
        <color rgb="FF002060"/>
        <rFont val="Arial"/>
        <family val="2"/>
      </rPr>
      <t>Entidades nacionales y territoriales</t>
    </r>
    <r>
      <rPr>
        <sz val="10"/>
        <color rgb="FF002060"/>
        <rFont val="Arial"/>
        <family val="2"/>
      </rPr>
      <t>: Si la entidad sí realizó seguimiento al uso de datos abiertos, su puntaje es 100. De lo contrario, es 0.</t>
    </r>
  </si>
  <si>
    <r>
      <t xml:space="preserve">Entiéndase  acciones, iniciativas o ejercicios de colaboración con terceros como el trabajo conjunto entre la entidad y otros actores externos (academia, movimientos, ciudadanos, empresas privadas, medios de comunicación, proveedores, ONG, entre otros) con el propósito de desarrollar soluciones a retos o problemáticas identificadas..
En caso de requerir mayor información, consulte la Guía de innovación, disponible en el siguiente enlace: http://estrategia.gobiernoenlinea.gov.co/623/articles-8250_Guiainnovacion.pdf
FORMA DE ASIGNAR EL PUNTAJE:
</t>
    </r>
    <r>
      <rPr>
        <b/>
        <sz val="10"/>
        <color rgb="FF002060"/>
        <rFont val="Arial"/>
        <family val="2"/>
      </rPr>
      <t>Entidades nacionales y territoriales:</t>
    </r>
    <r>
      <rPr>
        <sz val="10"/>
        <color rgb="FF002060"/>
        <rFont val="Arial"/>
        <family val="2"/>
      </rPr>
      <t xml:space="preserve"> Si la entidad adelantó acciones, iniciativas o ejercicios de colaboración con terceros usando medios electrónicos, su puntaje es 100. De lo contrario, es 0.</t>
    </r>
  </si>
  <si>
    <r>
      <t xml:space="preserve">Entiéndase participación como el involucramiento de los usuarios, ciudadanos y grupos de interés en las etapas de la gestión pública: planeación, ejecución, seguimiento y mejora.
En caso de requerir mayor información, consulte los documentos: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
FORMA DE ASIGNAR EL PUNTAJE:
</t>
    </r>
    <r>
      <rPr>
        <b/>
        <sz val="10"/>
        <color rgb="FF002060"/>
        <rFont val="Arial"/>
        <family val="2"/>
      </rPr>
      <t>En el caso de las entidades del orden nacional,</t>
    </r>
    <r>
      <rPr>
        <sz val="10"/>
        <color rgb="FF002060"/>
        <rFont val="Arial"/>
        <family val="2"/>
      </rPr>
      <t xml:space="preserve"> Divida el número de actividades formuladas en la estrategia de participación ciudadana por medios electrónicos (número de respuestas de la a. hasta la  g.)  sobre el número total de actividades formuladas en la estrategia de participación ciudadana (7) y multiplique  por 100
</t>
    </r>
    <r>
      <rPr>
        <b/>
        <sz val="10"/>
        <color rgb="FF002060"/>
        <rFont val="Arial"/>
        <family val="2"/>
      </rPr>
      <t>En el caso de las entidades del orden territorial</t>
    </r>
    <r>
      <rPr>
        <sz val="10"/>
        <color rgb="FF002060"/>
        <rFont val="Arial"/>
        <family val="2"/>
      </rPr>
      <t>, si la entidad usó medios electrónicos para soportar la participación por parte terceros en una o más de las actividades que aparecen como opciones de respuesta desde la (a) hasta la (g), la entidad obtiene un puntaje de 100. De lo contrario, obtiene 0.</t>
    </r>
  </si>
  <si>
    <r>
      <t xml:space="preserve">Entiéndase estratégico como el conjunto de datos que genera valor (impacto) dentro o fuera de la Entidad.
FORMA DE ASIGNAR EL PUNTAJE:
</t>
    </r>
    <r>
      <rPr>
        <b/>
        <sz val="10"/>
        <color rgb="FF002060"/>
        <rFont val="Arial"/>
        <family val="2"/>
      </rPr>
      <t>En el caso de las entidades del orden nacional</t>
    </r>
    <r>
      <rPr>
        <sz val="10"/>
        <color rgb="FF002060"/>
        <rFont val="Arial"/>
        <family val="2"/>
      </rPr>
      <t xml:space="preserve">, divida el número datos abiertos estratégicos publicados  sobre el total de datos estratégicos identificados, y luego multiplique el resultado por 100. (No use el símbolo % en su respuesta).
</t>
    </r>
    <r>
      <rPr>
        <b/>
        <sz val="10"/>
        <color rgb="FF002060"/>
        <rFont val="Arial"/>
        <family val="2"/>
      </rPr>
      <t>En el caso de las entidades del orden territorial,</t>
    </r>
    <r>
      <rPr>
        <sz val="10"/>
        <color rgb="FF002060"/>
        <rFont val="Arial"/>
        <family val="2"/>
      </rPr>
      <t xml:space="preserve"> divida el número datos abiertos estratégicos publicados  sobre el total de datos estratégicos identificados. Si es mayor a 0 y menor o igual a 0,3 obtiene 50.  Si es mayor a 0,3 obtiene 100. </t>
    </r>
  </si>
  <si>
    <r>
      <t xml:space="preserve">Las publicaciones y/o aplicaciones pueden ser generadas a partir del uso de los datos abiertos por la entidad pueden ser generadas por la misma entidad o por otros actores o grupos de interés (academia, centros de investigación, medios de comunicación, empresas, entre otros).
FORMA DE ASIGNAR EL PUNTAJE:
</t>
    </r>
    <r>
      <rPr>
        <b/>
        <sz val="10"/>
        <color rgb="FF002060"/>
        <rFont val="Arial"/>
        <family val="2"/>
      </rPr>
      <t xml:space="preserve">Entidades del orden nacional y territorial: </t>
    </r>
    <r>
      <rPr>
        <sz val="10"/>
        <color rgb="FF002060"/>
        <rFont val="Arial"/>
        <family val="2"/>
      </rPr>
      <t>Si se realizó una o más publicaciones o aplicaciones a partir de los datos abiertos por la entidad, su puntaje es 100.  De lo contrario,  es 0.</t>
    </r>
  </si>
  <si>
    <r>
      <t xml:space="preserve">Para mayor información consulte la Guía de innovación abierta por medios electrónicos, disponible en el siguiente enlace http://estrategia.gobiernoenlinea.gov.co/623/articles-8250_Guiainnovacion.pdf  
FORMA DE ASIGNAR EL PUNTAJE:
</t>
    </r>
    <r>
      <rPr>
        <b/>
        <sz val="10"/>
        <color rgb="FF002060"/>
        <rFont val="Arial"/>
        <family val="2"/>
      </rPr>
      <t>Entidades del orden nacional y territorial:</t>
    </r>
    <r>
      <rPr>
        <sz val="10"/>
        <color rgb="FF002060"/>
        <rFont val="Arial"/>
        <family val="2"/>
      </rPr>
      <t xml:space="preserve"> Si se generó una o más soluciones o insumos que permitieran la solución de las problemáticas o necesidades de la entidad a partir de las acciones, iniciativas o ejercicios de colaboración con terceros, usando medios electrónicos, el puntaje de la entidad es 100. De lo contrario, es 0. </t>
    </r>
  </si>
  <si>
    <r>
      <t xml:space="preserve">Entiéndase iniciativa, ejercicio o acciones de participación como las actividades el involucramiento de los usuarios, ciudadanos y grupos de interés en las etapas de la gestión pública: planeación, ejecución, seguimiento y mejora.
Para mayor información consulte la Guía desarrollo ejercicios de participación, disponible en el siguiente enlace: http://estrategia.gobiernoenlinea.gov.co/623/articles-8249_anexo_ejercicios.pdf
FORMA DE ASIGNAR EL PUNTAJE:
Para obtener el puntaje de la entidad en esta actividad, divida el número ejercicios, iniciativas o acciones de participación que ha realizado la Entidad con la ciudadanía, usuarios o grupos de interés utilizando medios electrónicos para la consulta o toma de decisiones sobre el total de ejercicios, iniciativas o acciones de participación que ha realizado la Entidad con la ciudadanía, usuarios o grupos de interés, y luego multiplique el resultado por 100. (No use el símbolo % en su respuesta)
</t>
    </r>
    <r>
      <rPr>
        <b/>
        <sz val="10"/>
        <color rgb="FF002060"/>
        <rFont val="Arial"/>
        <family val="2"/>
      </rPr>
      <t xml:space="preserve">Entidades del orden nacional y territorial: </t>
    </r>
    <r>
      <rPr>
        <sz val="10"/>
        <color rgb="FF002060"/>
        <rFont val="Arial"/>
        <family val="2"/>
      </rPr>
      <t>Si el resultado es mayor o igual a 30, obtiene un puntaje de 100.  Si el resultado es mayor o igual a 15 y menor a 30, obtiene un puntaje de 50. De lo contrario 0</t>
    </r>
  </si>
  <si>
    <r>
      <t xml:space="preserve">La caracterización de usuarios se refiere al conocimiento detallado de las necesidades y características de los usuarios, ciudadanos y grupos de interés de la entidad, de forma tal que las actividades de diseño, rediseño, comunicación y mejoramiento de OPA y servicios respondan a éstas.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Para mayor información consulte la Guía de caracterización de ciudadanos, usuarios y grupos de interés, disponible en el siguiente enlace: https://colaboracion.dnp.gov.co/CDT/Programa%20Nacional%20del%20Servicio%20al%20Ciudadano/Guia%20de%20Caracterizaci%C3%B3n%20de%20Ciudadanos.pdf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coloque este resultado como su puntaje.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
    </r>
    <r>
      <rPr>
        <u/>
        <sz val="10"/>
        <color rgb="FF002060"/>
        <rFont val="Arial"/>
        <family val="2"/>
      </rPr>
      <t>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</si>
  <si>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Los criterios de accesibilidad están definidos en la Norma Técnica Colombiana 5854,  la cual fue puesta en operación por la Fundación Saldarriaga, Colnodo e Icontec: http://ntc5854.accesibilidadweb.co/ 
Para esta evaluación se entenderá que los trámites y servicios de la entidad cumplen con los criterios de accesibilidad cuando no se generan errores al realizar la evaluación automática o manual de los criterios aplicables al trámite o servicio.
Estas son algunas de las herramientas que se encuentran en internet para validar el nivel de accesibilidad de la página web como por ejemplo: http://tawdis.net/ * http://examinator.ws/ * http://www.sidar.org/hera/, o cualquier otro recomendado por la w3c.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 xml:space="preserve">En el caso de las entidades del orden nacional, </t>
    </r>
    <r>
      <rPr>
        <sz val="10"/>
        <color rgb="FF002060"/>
        <rFont val="Arial"/>
        <family val="2"/>
      </rPr>
      <t xml:space="preserve">divida por separado: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</si>
  <si>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La usabilidad busca que los trámites disponibles por medios electrónicos sean de fácil uso, y proporcionen una mejor experiencia a los usuarios, ciudadanos y grupos de interés.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Se entiende que un trámite es totalmente en línea cuando todos los pasos que lo conforman pueden realizarse a través de TIC. En estos casos, el usuario NO TIENE que desplazarse a algún punto de atención de la Institución.
Para efectos de este autodiagnóstico se entenderá que los trámites y servicios  en línea son usables cuando cumplen los siguientes criterios: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si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Para conocer más de los lineamientos de usabilidad, lo invitamos a consultar la Guía de Usabilidad para Gobierno en línea, disponible en el siguiente enlace: http://estrategia.gobiernoenlinea.gov.co/623/articles-8237_guia_usabilidad.pdf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</si>
  <si>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</si>
  <si>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FORMA DE ASIGNAR EL PUNTAJE:
</t>
    </r>
    <r>
      <rPr>
        <b/>
        <sz val="10"/>
        <color rgb="FF002060"/>
        <rFont val="Arial"/>
        <family val="2"/>
      </rPr>
      <t xml:space="preserve">Entidades del orden nacional y territorial: </t>
    </r>
    <r>
      <rPr>
        <sz val="10"/>
        <color rgb="FF002060"/>
        <rFont val="Arial"/>
        <family val="2"/>
      </rPr>
      <t xml:space="preserve">Si la entidad cuenta con un sistema web para la recepción, trámite y respuesta de PQRD, el puntaje es 100. De lo contrario,  es 0. </t>
    </r>
  </si>
  <si>
    <r>
      <t xml:space="preserve">Tenga en cuenta que se trata de que el sitio para la recepción de peticiones, quejas, reclamos y denuncias tenga un diseño web adaptativo, de forma que su visualización se ajuste a cualquier dispositivo electrónico
FORMA DE ASIGNAR EL PUNTAJE:
</t>
    </r>
    <r>
      <rPr>
        <b/>
        <sz val="10"/>
        <color rgb="FF002060"/>
        <rFont val="Arial"/>
        <family val="2"/>
      </rPr>
      <t>Entidades del orden nacional y territorial:</t>
    </r>
    <r>
      <rPr>
        <sz val="10"/>
        <color rgb="FF002060"/>
        <rFont val="Arial"/>
        <family val="2"/>
      </rPr>
      <t xml:space="preserve"> Si la entidad cuenta con un sistema móvil para la recepción, trámite y respuesta de PQRD, el puntaje es 100. De lo contrario,  es 0. </t>
    </r>
  </si>
  <si>
    <r>
      <t xml:space="preserve">FORMA DE ASIGNAR EL PUNTAJE:
</t>
    </r>
    <r>
      <rPr>
        <b/>
        <sz val="10"/>
        <color rgb="FF002060"/>
        <rFont val="Arial"/>
        <family val="2"/>
      </rPr>
      <t>Entidades del orden nacional y territorial</t>
    </r>
    <r>
      <rPr>
        <sz val="10"/>
        <color rgb="FF002060"/>
        <rFont val="Arial"/>
        <family val="2"/>
      </rPr>
      <t xml:space="preserve">: Si la entidad cuenta con un sistema que centraliza todas las PQRD que ingresan por los diversos medios o canales, el puntaje es 100. De lo contrario, es 0. </t>
    </r>
  </si>
  <si>
    <r>
      <t xml:space="preserve">Al responder esta pregunta, tenga en cuenta las certificaciones y constancias que genere la entidad para usuarios tanto internos como externos, así como las generadas en desarrollo de trámites y servicios. Por ejemplo: certificaciones laborales, certificaciones de retención en la fuente o tributarias, certificaciones de paz y salvo, constancia de asistencia a eventos o capacitaciones organizados por la entidad.
FORMA DE ASIGNAR EL PUNTAJE:
</t>
    </r>
    <r>
      <rPr>
        <b/>
        <sz val="10"/>
        <color rgb="FF002060"/>
        <rFont val="Arial"/>
        <family val="2"/>
      </rPr>
      <t>En el caso de las entidades del orden nacional,</t>
    </r>
    <r>
      <rPr>
        <sz val="10"/>
        <color rgb="FF002060"/>
        <rFont val="Arial"/>
        <family val="2"/>
      </rPr>
      <t xml:space="preserve"> divida el número de certificaciones y constancias que pueden realizarse en línea sobre el Total de certificaciones y constancias que ofrece la entidad, y luego multiplique el resultado por 100. (No use el símbolo % en su respuesta)
</t>
    </r>
    <r>
      <rPr>
        <b/>
        <sz val="10"/>
        <color rgb="FF002060"/>
        <rFont val="Arial"/>
        <family val="2"/>
      </rPr>
      <t>En el caso de las entidades del orden territoria</t>
    </r>
    <r>
      <rPr>
        <sz val="10"/>
        <color rgb="FF002060"/>
        <rFont val="Arial"/>
        <family val="2"/>
      </rPr>
      <t xml:space="preserve">l, divida el número de certificaciones y constancias que pueden realizarse en línea sobre el Total de certificaciones y constancias  que ofrece la entidad. Si el resultado es 0, obtiene 0.  Si el resultado es mayor que 0 y menor o igual a 0,1, obtiene 25. Si es mayor que 0,1 y menor o igual a 0,25 obtiene 50. Si es  mayor que 0,25 y menor a 0,5, obtiene 75. Si es mayor o igual que 0,5, obtiene 100. (No use el símbolo % en su respuesta)
</t>
    </r>
  </si>
  <si>
    <r>
      <t xml:space="preserve">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En el caso de las entidades del orden nacional</t>
    </r>
    <r>
      <rPr>
        <sz val="10"/>
        <color rgb="FF002060"/>
        <rFont val="Arial"/>
        <family val="2"/>
      </rPr>
      <t xml:space="preserve"> divida por separado:
1. El total de trámites (parcial y totalmente) en línea sobre el Total de trámites de la entidad inscritos en el SUIT, y luego multiplique el resultado por 100. (No use el símbolo % en su respuesta)
2. El total de OPA (parcial y totalmente) línea sobre el Total de OPA inscritos en el SUIT, y luego multiplique el resultado por 100. (No use el símbolo % en su respuesta)
Luego, saque un promedio simple a partir de los resultados obtenidos anteriormente.
</t>
    </r>
    <r>
      <rPr>
        <b/>
        <sz val="10"/>
        <color rgb="FF002060"/>
        <rFont val="Arial"/>
        <family val="2"/>
      </rPr>
      <t xml:space="preserve">
En el caso de las entidades del orden territorial</t>
    </r>
    <r>
      <rPr>
        <sz val="10"/>
        <color rgb="FF002060"/>
        <rFont val="Arial"/>
        <family val="2"/>
      </rPr>
      <t xml:space="preserve">, divida por separado:
1. El total de trámites (parcial y totalmente) en línea sobre el Total de trámites de la entidad inscritos en el SUIT, y luego multiplique el resultado por 100. (No use el símbolo % en su respuesta)
2. El total de OPA (parcial y totalmente) línea sobre el Total de OPA inscritos en el SUIT,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
</t>
    </r>
  </si>
  <si>
    <r>
      <t xml:space="preserve">Las mediciones de satisfacción pueden ser realizadas a través de encuestas web, estudios de percepción, evaluación de trámites y servicios en línea, entre otros.
Lineamientos para el diseño e implementación de mediciones de percepción y expectativas ciudadanas, disponible en el siguiente enlace: http://estrategia.gobiernoenlinea.gov.co/623/articles-8237_medicion_percepcion.pdf
FORMA DE ASIGNAR EL PUNTAJE:
</t>
    </r>
    <r>
      <rPr>
        <b/>
        <sz val="10"/>
        <color rgb="FF002060"/>
        <rFont val="Arial"/>
        <family val="2"/>
      </rPr>
      <t>Entidades del orden nacional y territorial</t>
    </r>
    <r>
      <rPr>
        <sz val="10"/>
        <color rgb="FF002060"/>
        <rFont val="Arial"/>
        <family val="2"/>
      </rPr>
      <t xml:space="preserve"> : Lleve a una escala de 0 a 100 el resultado del promedio de todas las evaluaciones de los usuarios de trámites y servicios en línea. Si el puntaje es mayor o igual a 80, la entidad obtendrá un puntaje de 100. De lo contrario, el puntaje será igual al resultado de la calificación del promedio de todas las evaluaciones de  los usuarios respecto de sus trámites y servicios</t>
    </r>
  </si>
  <si>
    <r>
      <t xml:space="preserve">Responda la pregunta de acuerdo al número de trámites en línea que tenga la entidad. Lo anterior quiere decir que en caso que la entidad no tenga trámites en línea, no debe responder la pregunta. Así mismo, si sólo tiene un trámite en línea sólo debe responder lo que concierne a ese único trámite.
FORMA DE ASIGNAR EL PUNTAJE:
</t>
    </r>
    <r>
      <rPr>
        <b/>
        <sz val="10"/>
        <color rgb="FF002060"/>
        <rFont val="Arial"/>
        <family val="2"/>
      </rPr>
      <t>Entidades del orden nacional y territorial:</t>
    </r>
    <r>
      <rPr>
        <sz val="10"/>
        <color rgb="FF002060"/>
        <rFont val="Arial"/>
        <family val="2"/>
      </rPr>
      <t xml:space="preserve"> Para calcular el puntaje de este indicador:
1. Si el tiempo que demora la entidad en entregar los productos de los 3 trámites/servicios en línea más demandados es inferior al tiempo que demoraba en entregarlos de forma presencial, obtiene 50 puntos. Si es igual, obtiene 25.  Si es mayor, obtiene 0 puntos. Nota: En caso que el tiempo que demora la entidad en entregar el trámite/servicio sea inferior a 1 día, use la siguiente fórmula: Número de horas que le toma entregar el trámite o servicio / 24.
2. Si el costo de los 3 trámites/servicios en línea más demandados es inferior al costo que tenía que pagar el usuario por esos mismos trámites/servicios cuando debía hacerlos de forma presencial, obtiene 50 puntos. Si es igual, obtiene 25. Si es mayor, obtiene 0. Nota: Si los 3 trámites/servicios en línea más demandados nunca ha tenido costo para el usuario, obtiene 50.
3. Sume el resultado obtenido en los puntos 1 y 2
</t>
    </r>
  </si>
  <si>
    <r>
      <t xml:space="preserve">De acuerdo al Marco de Referencia de Arquitectura Empresarial para la Gestión de TI del Estado colombiano, el Plan Estratégico de las Tecnologías de la Información y Comunicaciones (en adelante PETI) es el artefacto que se utiliza para expresar la Estrategia de TI. El PETI hace parte integral de la estrategia de la institución y es el resultado de un adecuado ejercicio de planeación estratégica de TI. Cada vez que una institución pública hace un ejercicio o proyecto de Arquitectura Empresarial, su resultado debe ser integrado al PETI. Debe  ser proyectado a 4 años  y deberá ser actualizado anualmente a razón de los cambios de la estrategia del sector, la institución y la evolución y tendencias de las Tecnologías de la Información.
En caso de requerir mayor información, consulte la Guía para el diseño de un Plan Estratégico de las Tecnologías de Información, disponible en el siguiente enlace: https://www.mintic.gov.co/portal/604/articles-15399_foto_marquesina.pdf
FORMA DE ASIGNAR EL PUNTAJE:
</t>
    </r>
    <r>
      <rPr>
        <b/>
        <sz val="10"/>
        <color rgb="FF002060"/>
        <rFont val="Arial"/>
        <family val="2"/>
      </rPr>
      <t xml:space="preserve">Entidades del orden nacional y territorial: </t>
    </r>
    <r>
      <rPr>
        <sz val="10"/>
        <color rgb="FF002060"/>
        <rFont val="Arial"/>
        <family val="2"/>
      </rPr>
      <t xml:space="preserve">Si la entidad formuló y actualizó el PETI de acuerdo con el marco de referencia de Arquitectura Empresarial del Estado, su puntaje es 100. Si sólo lo formuló pero no está actualizado, su puntaje es 70. Si no tiene o está en proceso la formulación del PETI, su puntaje es 0. </t>
    </r>
  </si>
  <si>
    <r>
      <t xml:space="preserve">Se refiere a  los ítems que debe tenerse en cuenta para la elaboración del PETI, los cuales pueden ser consultados en la guía G.ES.06 Guía Estructura PETI del Marco de Referencia de AE para la Gestión de TI, disponible en el siguiente enlace: http://www.mintic.gov.co/arquitecturati/630/w3-article-15031.html
FORMA DE ASIGNAR EL PUNTAJE:
</t>
    </r>
    <r>
      <rPr>
        <b/>
        <sz val="10"/>
        <color rgb="FF002060"/>
        <rFont val="Arial"/>
        <family val="2"/>
      </rPr>
      <t xml:space="preserve">Entidades del orden nacional y territorial: </t>
    </r>
    <r>
      <rPr>
        <sz val="10"/>
        <color rgb="FF002060"/>
        <rFont val="Arial"/>
        <family val="2"/>
      </rPr>
      <t>Para obtener el puntaje, divida el número de opciones de respuesta que tiene el PETI sobre el total de opciones de respuesta (6) indicados en los literales (a) hasta (f),  y luego multiplique el resultado por 100. Si la entidad no tiene PETI o tiene PETI pero éste no incluye ninguna de las opciones de respuesta, tiene 0.</t>
    </r>
  </si>
  <si>
    <r>
      <t xml:space="preserve">Hace referencia a la gestión de indicadores de cumplimiento de la Estrategia de TI definida en el PETI. Para determinar el nivel de avance y cumplimiento de las metas definida en el PETI
En caso de requerir mayor información, consulte la Guía de Indicadores del dominio de Estrategia del  Marco de Referencia de Arquitectura Empresarial para la Gestión de TI del Estado, disponible en el siguiente enlace: http://www.mintic.gov.co/arquitecturati/630/articles-8827_indicadores.pdf
FORMA DE ASIGNAR EL PUNTAJE:
</t>
    </r>
    <r>
      <rPr>
        <b/>
        <sz val="10"/>
        <color rgb="FF002060"/>
        <rFont val="Arial"/>
        <family val="2"/>
      </rPr>
      <t xml:space="preserve">Entidades del orden nacional y territorial: </t>
    </r>
    <r>
      <rPr>
        <sz val="10"/>
        <color rgb="FF002060"/>
        <rFont val="Arial"/>
        <family val="2"/>
      </rPr>
      <t>Si la entidad definió indicadores de seguimiento y evaluación del PETI, obtiene un puntaje de 30. Si definió indicadores de seguimiento y evaluación del PETI  y realizó la medición de dicho indicadores, obtiene un puntaje de 60. Si definió indicadores de seguimiento y evaluación del PETI, realizó medición de dichos indicadores y generó acciones de mejora a partir de los resultados de la medición, obtiene 100. En cualquier caso contrario, obtiene 0.</t>
    </r>
  </si>
  <si>
    <r>
      <t xml:space="preserve">Entiéndase actualizado si está vigente.
El Catálogo de Servicios de TI es un inventario detallado y documentado de los servicios de TI que la institución tiene implementados y que se encuentran activos, incluyendo los que están disponibles para ser desplegados. El catálogo de servicios de TI es el subconjunto del portafolio de servicios publicado para los usuarios internos y externos. 
Para mayor información, consultar la guía G.ES.04 Guía para la definición del portafolio de servicios de TI del Marco de Referencia de Arquitectura Empresarial para la Gestión de TI., disponible en el siguiente enlace: http://www.mintic.gov.co/arquitecturati/630/w3-article-9482.html
FORMA DE ASIGNAR EL PUNTAJE:
</t>
    </r>
    <r>
      <rPr>
        <b/>
        <sz val="10"/>
        <color rgb="FF002060"/>
        <rFont val="Arial"/>
        <family val="2"/>
      </rPr>
      <t xml:space="preserve">Entidades del orden nacional y territorial: </t>
    </r>
    <r>
      <rPr>
        <sz val="10"/>
        <color rgb="FF002060"/>
        <rFont val="Arial"/>
        <family val="2"/>
      </rPr>
      <t xml:space="preserve">
Si la entidad elaboró y actualizó el catálogo de servicios de TI, obtiene un puntaje 100. Si lo elaboró pero no está actualizado obtiene 50. Si no elaboró el catálogo o se encuentra en proceso de construcción, obtiene 0.</t>
    </r>
  </si>
  <si>
    <r>
      <t xml:space="preserve">Un ejercicio de Arquitectura Empresarial es una práctica estratégica que consiste en analizar integralmente las entidades desde diferentes perspectivas o dimensiones, con el propósito de obtener, evaluar y diagnosticar su estado actual y establecer la transformación necesaria. El objetivo es generar valor a través de las Tecnologías de la Información para que se ayude a materializar la visión de la entidad. Una arquitectura se descompone en varias estructuras o dimensiones para facilitar su estudio. En el caso colombiano, se plantea la realización de la arquitectura misional o de negocio y la definición de la arquitectura de TI, cuya descomposición se hizo en seis dominios: Estrategia de TI, Gobierno de TI, Información, Sistemas de Información, Servicios Tecnológicos y Uso y Apropiación. 
Para mayor información consultar la guía G.GEN.03. Guía General de un Proceso de AE del Marco de Referencia de Arquitectura Empresarial para la Gestión de TI del Estado Colombiano, disponible en el siguiente enlace: http://www.mintic.gov.co/arquitecturati/630/w3-article-9435.html
FORMA DE ASIGNAR EL PUNTAJE:
</t>
    </r>
    <r>
      <rPr>
        <b/>
        <sz val="10"/>
        <color rgb="FF002060"/>
        <rFont val="Arial"/>
        <family val="2"/>
      </rPr>
      <t xml:space="preserve">Entidades del orden nacional y territorial:  </t>
    </r>
    <r>
      <rPr>
        <sz val="10"/>
        <color rgb="FF002060"/>
        <rFont val="Arial"/>
        <family val="2"/>
      </rPr>
      <t>Si la Entidad  realizó ejercicios de arquitectura empresarial de toda la entidad, su puntaje es 100.  Si Realizó ejercicios de arquitectura empresarial a nivel de uno proceso o más procesos de la entidad, su puntaje es 80. Si se encuentra en proceso de ejecución, su puntaje es 40. De lo contrario, su puntaje es 0.</t>
    </r>
  </si>
  <si>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Para mayor información, consulte la Guía del dominio de Gobierno TI del  Marco de Referencia de Arquitectura Empresarial para la Gestión de TI, disponible en: http://www.mintic.gov.co/arquitecturati/630/w3-article-9267.html
FORMA DE ASIGNAR EL PUNTAJE:
</t>
    </r>
    <r>
      <rPr>
        <b/>
        <sz val="10"/>
        <color rgb="FF002060"/>
        <rFont val="Arial"/>
        <family val="2"/>
      </rPr>
      <t xml:space="preserve">Entidades del orden nacional y territorial: </t>
    </r>
    <r>
      <rPr>
        <sz val="10"/>
        <color rgb="FF002060"/>
        <rFont val="Arial"/>
        <family val="2"/>
      </rPr>
      <t>Para obtener el puntaje, divida el número de opciones de respuesta incorporadas en el esquema de gobierno de TI de la entidad sobre el total de opciones de respuesta (6) indicados en los literales a hasta f,  y luego multiplique el resultado por 100.</t>
    </r>
  </si>
  <si>
    <r>
      <t xml:space="preserve">Para mayor información sobre los Acuerdos Marco de Precios, consulte la Guía para entender los Acuerdos Marco de Precios, disponible en: https://www.colombiacompra.gov.co/sites/default/files/manuales/acuerdos_marco.pdf
FORMA DE ASIGNAR EL PUNTAJE:
</t>
    </r>
    <r>
      <rPr>
        <b/>
        <sz val="10"/>
        <color rgb="FF002060"/>
        <rFont val="Arial"/>
        <family val="2"/>
      </rPr>
      <t xml:space="preserve">Entidades del orden nacional y territorial: </t>
    </r>
    <r>
      <rPr>
        <sz val="10"/>
        <color rgb="FF002060"/>
        <rFont val="Arial"/>
        <family val="2"/>
      </rPr>
      <t xml:space="preserve">
Si la entidad únicamente utilizó Acuerdos Marco de Precios para bienes y servicios de TI, O utilizó contratos de Agregación de demanda para bienes y servicios de TI O  aplicó metodologías o casos de negocio  y criterios para la selección y/o evaluación de soluciones de TI, obtiene un puntaje de 50. 
Si utilizó Acuerdos Marco de Precios para bienes y servicios de TI, y utilizó contratos de agregación de demanda para bienes y servicios de TI, obtiene 70. 
Si  utilizó Acuerdos Marco de Precios para bienes y servicios de TI, o útilizó contratos de agregación de demanda para bienes y servicios de TI, y aplicó metodologías o casos de negocio  y criterios  para la selección y/o evaluación de soluciones de TI, obtiene un puntaje es 100. </t>
    </r>
  </si>
  <si>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FORMA DE ASIGNAR EL PUNTAJE:
</t>
    </r>
    <r>
      <rPr>
        <b/>
        <sz val="10"/>
        <color rgb="FF002060"/>
        <rFont val="Arial"/>
        <family val="2"/>
      </rPr>
      <t>Entidades del orden nacional y territorial:</t>
    </r>
    <r>
      <rPr>
        <sz val="10"/>
        <color rgb="FF002060"/>
        <rFont val="Arial"/>
        <family val="2"/>
      </rPr>
      <t xml:space="preserve"> Si la entidad usó una metodología para la gestión de sus proyectos de TI obtiene 100. En caso contrario, obtiene 0.</t>
    </r>
  </si>
  <si>
    <r>
      <t xml:space="preserve">Se refiere a la transferencia de conocimiento hecha por proveedores y contratistas de las áreas de TI a los funcionarios una vez se termina el vínculo contractual asociado . Incluyendo planes de formación y de transferencia de conocimiento en caso de cambios del recurso humano interno.
FORMA DE ASIGNAR EL PUNTAJE:
</t>
    </r>
    <r>
      <rPr>
        <b/>
        <sz val="10"/>
        <color rgb="FF002060"/>
        <rFont val="Arial"/>
        <family val="2"/>
      </rPr>
      <t xml:space="preserve">Entidades del orden nacional y territorial: </t>
    </r>
    <r>
      <rPr>
        <sz val="10"/>
        <color rgb="FF002060"/>
        <rFont val="Arial"/>
        <family val="2"/>
      </rPr>
      <t>Si hubo transferencia de conocimiento de los proveedores y/o contratistas de TI hacia la entidad, obtiene 100. En caso contrario, obtiene 0.</t>
    </r>
  </si>
  <si>
    <r>
      <t xml:space="preserve">Los componentes de Información es el término utilizado para referirse al conjunto de los datos, la información, los servicios de información y los flujos bajo un único nombre. Un esquema de Gobierno de los Componentes de Información es el proceso de planeación y gobierno de los componentes de información. Incluyendo la definición de las directrices y liderar la gestión de los Componentes de información durante su ciclo de vida. Así mismo, debe trabajar en conjunto con las dependencias para establecer acuerdos que garanticen la calidad de la información.
La metodología para el diseño de los Componentes de Información permite a las Entidades la adecuada caracterización y estructuración de los componentes de Información, garantizando los mecanismos que permitan el acceso a los servicios de información por parte de los diferentes grupos de interés, contemplando características de accesibilidad, seguridad y usabilidad. Un esquema para el análisis y aprovechamiento de los Componentes de Información permite a las entidades orientar y estructurar procesos de análisis y toma de decisiones a partir de los componentes de información que se procesan en las instituciones. Estableciendo mecanismos sencillos, confiables y seguros, para el entendimiento, análisis y aprovechamiento de la información por parte de los grupos de interés.
Para mayor información, consultar la guía G.INF.01 Guía Técnica Básica de Información del Marco de Referencia de Arquitectura Empresarial para la Gestión de TI., disponible en el siguiente enlace: http://www.mintic.gov.co/arquitecturati/630/w3-article-9253.html
FORMA DE ASIGNAR EL PUNTAJE:
</t>
    </r>
    <r>
      <rPr>
        <b/>
        <sz val="10"/>
        <color rgb="FF002060"/>
        <rFont val="Arial"/>
        <family val="2"/>
      </rPr>
      <t xml:space="preserve">Entidades del orden nacional y territorial: </t>
    </r>
    <r>
      <rPr>
        <sz val="10"/>
        <color rgb="FF002060"/>
        <rFont val="Arial"/>
        <family val="2"/>
      </rPr>
      <t>Si la entidad  definió un esquema de gobierno de los componentes de información, o definió una metodología para el diseño de los componentes de Información, o definió un esquema para el análisis y aprovechamiento de los componentes de información, obtiene un puntaje de 30.
Si la entidad  definió un esquema de gobierno de los componentes de información y definió una metodología para el diseño de los componentes de información, obtiene un puntaje de 70. Si definió un esquema de gobierno de los componentes de información y  definió un esquema para el análisis y aprovechamiento de los componentes de información, obtiene un puntaje de 70. O sí definió una metodología para el diseño de los Componentes de Información y definió un esquema para el análisis y aprovechamiento de los componentes de información, obtiene un puntaje de 70.
Si la entidad  definió un esquema de gobierno de los componentes de información y definió una metodología para el diseño de los componentes de información y definió un esquema para el análisis y aprovechamiento de los componentes de información, obtiene un puntaje de 100.</t>
    </r>
  </si>
  <si>
    <r>
      <t xml:space="preserve">El catálogo de componentes de información, representa el punto de partida para la construcción de la arquitectura de información y la base para iniciar procesos de calidad de información de la entidad e interoperabilidad entre entidades. La entidad debe conocer que componentes de información posee y cuáles son sus características con el fin de proyectar nuevos servicios de información, identificar fuentes únicas de información, oportunidades de mejora en seguridad y calidad de los datos e información, identificar datos maestros, datos abiertos, definir controles y mejorar el nivel de acceso a la información y demás actividades propias de la gestión de información.
Para mayor información consultar la guía G.INF.07 Guía Cómo construir el catálogo de Componentes de Información del Marco de Referencia de Arquitectura Empresarial para la Gestión de TI., disponible en el siguiente enlace: http://www.mintic.gov.co/arquitecturati/630/w3-article-47504.html
FORMA D E ASIGNAR EL PUNTAJE:
</t>
    </r>
    <r>
      <rPr>
        <b/>
        <sz val="10"/>
        <color rgb="FF002060"/>
        <rFont val="Arial"/>
        <family val="2"/>
      </rPr>
      <t xml:space="preserve">Entidades del orden nacional y territorial: </t>
    </r>
    <r>
      <rPr>
        <sz val="10"/>
        <color rgb="FF002060"/>
        <rFont val="Arial"/>
        <family val="2"/>
      </rPr>
      <t xml:space="preserve">Para </t>
    </r>
    <r>
      <rPr>
        <sz val="10"/>
        <rFont val="Arial"/>
        <family val="2"/>
      </rPr>
      <t>o</t>
    </r>
    <r>
      <rPr>
        <sz val="10"/>
        <color rgb="FF002060"/>
        <rFont val="Arial"/>
        <family val="2"/>
      </rPr>
      <t>btener el puntaje, divida el número de catálogos de información que la entidad documentó</t>
    </r>
    <r>
      <rPr>
        <sz val="10"/>
        <color theme="5"/>
        <rFont val="Arial"/>
        <family val="2"/>
      </rPr>
      <t xml:space="preserve"> </t>
    </r>
    <r>
      <rPr>
        <sz val="10"/>
        <color rgb="FF002060"/>
        <rFont val="Arial"/>
        <family val="2"/>
      </rPr>
      <t>sobre el total de catálogos  (4), indicados en los literales (a) hasta (d), y luego multiplique el resultado por 100. En caso que no haya documentado nada, obtiene 0.</t>
    </r>
  </si>
  <si>
    <r>
      <t xml:space="preserve">FORMA DE ASIGNAR EL PUNTAJE: 
</t>
    </r>
    <r>
      <rPr>
        <b/>
        <sz val="10"/>
        <color rgb="FF002060"/>
        <rFont val="Arial"/>
        <family val="2"/>
      </rPr>
      <t xml:space="preserve">Entidades del orden nacional y territorial: </t>
    </r>
    <r>
      <rPr>
        <sz val="10"/>
        <color rgb="FF002060"/>
        <rFont val="Arial"/>
        <family val="2"/>
      </rPr>
      <t>Si la entidad utilizó el estándar GEL XML en la implementación de servicios para el intercambio de información con otras entidades, obtiene 100. De lo contrario, obtiene 0.</t>
    </r>
  </si>
  <si>
    <r>
      <t xml:space="preserve">Se refiere a la identificación de los mecanismos  definidos e implementados por la Entidad para la gestión de la calidad  de los   Componentes de Información. Este mecanismo incluya etapas de aseguramiento, control e inspección, medición de indicadores de calidad, actividades preventivas, correctivas y de mejoramiento continuo de la calidad de los componentes de información.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que realizó la entidad sobre el total de actividades (5) indicadas en los literales (a) hasta (f), y luego multiplique el resultado por 100.</t>
    </r>
  </si>
  <si>
    <r>
      <t xml:space="preserve">Cuando se suscriban contratos con terceras partes bajo la figura de "obra creada por encargo", cuyo alcance incluya el desarrollo de elementos de software, el autor o autores de la obra deben transferir a la institución los derechos patrimoniales sobre los productos.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10"/>
        <color rgb="FF002060"/>
        <rFont val="Arial"/>
        <family val="2"/>
      </rPr>
      <t>Entidades del orden nacional y territorial:</t>
    </r>
    <r>
      <rPr>
        <sz val="10"/>
        <color rgb="FF002060"/>
        <rFont val="Arial"/>
        <family val="2"/>
      </rPr>
      <t xml:space="preserve"> Si la entidad incorporó  dentro de los contratos de desarrollo de sistemas de información cláusulas que obliguen a realizar transferencia de derechos de autor, obtiene un puntaje de 100. De lo contrario, obtiene 0.</t>
    </r>
  </si>
  <si>
    <r>
      <t xml:space="preserve">
La Entidad define una guía de estilo y usabilidad única, que establezca los principios para el estilo de los componentes de presentación, estructura para la visualización de la información y procesos de navegación entre pantallas, entre otros. Esta guía de estilo y usabilidad debe estar particularizada para cada medio tecnológico o canal utilizado por los sistemas de información y, así mismo, debe estar alineada con los principios de usabilidad definidos por el Estado colombiano.  Para los componentes de software, que sean propiedad de terceros, se debe realizar su personalización de manera que se busque brindar una adecuada experiencia de usuario. Para obtener el puntaje, divida el total de opciones de respuesta que cumplió la entidad sobre el total de opciones de respuesta, y luego multiplique el resultado por 100.
FORMA DE ASIGNAR EL PUNTAJE:
</t>
    </r>
    <r>
      <rPr>
        <b/>
        <sz val="10"/>
        <color rgb="FF002060"/>
        <rFont val="Arial"/>
        <family val="2"/>
      </rPr>
      <t xml:space="preserve">Entidades del orden nacional y territorial: </t>
    </r>
    <r>
      <rPr>
        <sz val="10"/>
        <color rgb="FF002060"/>
        <rFont val="Arial"/>
        <family val="2"/>
      </rPr>
      <t xml:space="preserve">Para obtener el puntaje, divida el número de sistemas de información en los que la entidad implementó la guía de estilo y las especificaciones técnicas de usabilidad, sobre el total de opciones de respuesta (4) enunciadas en los literales (a) hasta (d), y luego multiplique el resultado por 100.
</t>
    </r>
  </si>
  <si>
    <r>
      <t xml:space="preserve">Los sistemas de información tiene habilitadas aquellas características funcionales y no funcionales, necesarias para la apertura de sus datos, de acuerdo con la normativa del Estado colombiano.
FORMA DE ASIGNAR EL PUNTAJE:
</t>
    </r>
    <r>
      <rPr>
        <b/>
        <sz val="10"/>
        <color rgb="FF002060"/>
        <rFont val="Arial"/>
        <family val="2"/>
      </rPr>
      <t>Entidades del orden nacional y territorial:</t>
    </r>
    <r>
      <rPr>
        <sz val="10"/>
        <color rgb="FF002060"/>
        <rFont val="Arial"/>
        <family val="2"/>
      </rPr>
      <t xml:space="preserve"> Si los sistemas de información de la entidad cumplen con características que permiten la apertura de sus datos, el puntaje de la entidad es 100. De lo contrario, es 0.
</t>
    </r>
  </si>
  <si>
    <r>
      <t xml:space="preserve">
El ciclo de vida de sistemas de información se refiere al conjunto de estados en los que puede estar un sistema de información desde su creación hasta su eliminación. Esto implica, la gestión y gobierno de las etapas de los sistemas de información desde la definición de requerimientos, diseño, desarrollo, pruebas, despliegue, puesta en funcionamiento, uso, mantenimiento, hasta su eliminación.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realizadas por la entidad, sobre el total de actividades evaluadas (4) enunciadas en los literales a hasta d, y luego multiplique el resultado por 100. En caso de no realizar ninguna de estas actividades, obtiene 0.</t>
    </r>
  </si>
  <si>
    <r>
      <t xml:space="preserve">Se refiere a la implementación de mecanismos como políticas, parametrización de opciones de auditoría en los sistemas de información, entre otros. Que permita el registro de acciones como creación, actualización, modificación o borrado de información. Incluyendo, registro de mensajes de errores, excepciones y eventos de seguridad.
Para mayor información, consultar la guía G.SIS.02 Guía Técnica de Sistemas de Información - Trazabilidad del Marco de Referencia de Arquitectura Empresarial para la Gestión de TI.
http://www.mintic.gov.co/arquitecturati/630/w3-article-9263.html
FORMA DE ASIGNAR EL PUNTAJE:
</t>
    </r>
    <r>
      <rPr>
        <b/>
        <sz val="10"/>
        <color rgb="FF002060"/>
        <rFont val="Arial"/>
        <family val="2"/>
      </rPr>
      <t xml:space="preserve">Entidades del orden nacional y territorial: </t>
    </r>
    <r>
      <rPr>
        <sz val="10"/>
        <color rgb="FF002060"/>
        <rFont val="Arial"/>
        <family val="2"/>
      </rPr>
      <t>Si es totalmente (políticas y parametrización en más del 90% de los sistemas de información), obtiene 100 puntos. Si es parcialmente ( (Políticas y parametrización entre el 50 y 90% de sus sistemas de información), obtiene 50 puntos, Si es incipientemente (Políticas y parametrización en menos del 50% de sus sistemas de información), obtiene 0.</t>
    </r>
  </si>
  <si>
    <r>
      <t xml:space="preserve">Arquitectura de Servicios Tecnológicos, también es conocida como Arquitectura de infraestructura. Incluye todos los elementos de TI que soportan la operación de la institución, entre los que se encuentran la plataforma hardware, la plataforma de comunicaciones y el software especializado (sistema operacional, software de comunicaciones, software de integración y manejadores de bases de datos, entre otros).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Si la entidad posee una arquitectura de servicios tecnológicos (arquitectura de infraestructura tecnológica) documentada pero no está actualizada, obtiene un puntaje de 50. Si la tiene documentada y actualizada obtiene un puntaje de 100. Si no posee una arquitectura de servicios tecnológicos, obtiene 0.</t>
    </r>
  </si>
  <si>
    <r>
      <t xml:space="preserve">FORMA DE ASIGNAR EL PUNTAJE:
</t>
    </r>
    <r>
      <rPr>
        <b/>
        <sz val="10"/>
        <color rgb="FF002060"/>
        <rFont val="Arial"/>
        <family val="2"/>
      </rPr>
      <t xml:space="preserve">Entidades del orden nacional y territorial: </t>
    </r>
    <r>
      <rPr>
        <sz val="10"/>
        <color rgb="FF002060"/>
        <rFont val="Arial"/>
        <family val="2"/>
      </rPr>
      <t>Si la entidad aplicó algunas veces metodologías de evaluación de alternativas de solución y/o tendencias tecnológicas para la adquisición de servicios y/o soluciones de TI, obtiene un puntaje de 50. Si las aplicó siempre, obtiene un puntaje de 100. Si nunca las aplicó, obtiene 0.</t>
    </r>
  </si>
  <si>
    <r>
      <t xml:space="preserve">FORMA DE ASIGNAR EL PUNTAJE
</t>
    </r>
    <r>
      <rPr>
        <b/>
        <sz val="10"/>
        <color rgb="FF002060"/>
        <rFont val="Arial"/>
        <family val="2"/>
      </rPr>
      <t xml:space="preserve">Entidades del orden nacional y territorial: </t>
    </r>
    <r>
      <rPr>
        <sz val="10"/>
        <color rgb="FF002060"/>
        <rFont val="Arial"/>
        <family val="2"/>
      </rPr>
      <t>Si la entidad implementó un programa de correcta disposición final de los residuos tecnológicos, obtiene un puntaje de 100. Si no lo implementó, obtiene 0.</t>
    </r>
  </si>
  <si>
    <r>
      <t xml:space="preserve">La Entidades garantizan la prestación de sus Servicios Tecnológicos utilizando diferentes mecanismos como sistemas de alimentación eléctrica, mecanismos de refrigeración, soluciones de detección de incendios, sistemas de control de acceso y sistemas de tal forma que  aseguren la continuidad y disponibilidad del servicio, así como la capacidad de atención y resolución de incidentes.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xml:space="preserve"> Si la entidad definió acuerdos de nivel de servicio para los servicios tecnológicos prestados por terceros, obtiene un puntaje de 25.
Si la entidad realizó la definición (opción a) y el seguimiento (opción b) a los acuerdos de nivel de servicio de los servicios tecnológicos prestados por terceros, obtiene 50.
Si la entidad realizó la implementación de herramientas de gestión para el monitoreo y generación de alarmas tempranas sobre la continuidad y disponibilidad de los servicios (opción c), obtiene 25.
Si la entidad realizó la definición y el seguimiento a los acuerdos de nivel de servicio de los servicios tecnológicos prestados por terceros, y adicionalmente, realizó la implementación de herramientas de gestión para el monitoreo y generación de alarmas tempranas sobre la continuidad y disponibilidad de los servicios, obtiene 100.
Si la entidad realizó la proyección de la capacidad de los servicios tecnológicos, obtiene 30.</t>
    </r>
  </si>
  <si>
    <r>
      <t xml:space="preserve">Hace referencia a los proceso  de operación, monitoreo y supervisión de los Servicios Tecnológicos que deben adelantar las Entidades, con el propósito de garantizar el óptimo y permanente funcionamiento de los mismos.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realizadas por la entidad, sobre el total de actividades evaluadas (3) enunciadas en los literales a hasta c, y luego multiplique el resultado por 100. Si no realizó ninguna de las actividades, obtiene 0.</t>
    </r>
  </si>
  <si>
    <r>
      <t xml:space="preserve">Hace referencia a la definición y gestión de los controles y mecanismos para alcanzar los niveles requeridos de seguridad y trazabilidad de los Servicios Tecnológicos.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xml:space="preserve">
Para obtener el puntaje, divida el número de actividades realizadas por la entidad, sobre el total de actividades evaluadas (6) enunciadas en los literales (a) hasta (f), y luego multiplique el resultado por 100. Si no realizó ninguna de estas actividades, obtiene 0.
</t>
    </r>
  </si>
  <si>
    <r>
      <t xml:space="preserve">Hace referencia a las gestiones realizadas por la Entidad para definir la estrategia y prácticas concretas que apoyan la adopción del Marco y la gestión TI que requiere la institución para implementar la Arquitectura TI y preparar a la institución para abordar y adaptarse al cambio, y gestionar los efectos generados por éste. 
Para mayor información consultar la guía G.UA.01 Guía del dominio de Uso y Apropiación del Marco de Referencia de Arquitectura Empresarial para la Gestión de TI., disponible en el siguiente enlace: http://www.mintic.gov.co/arquitecturati/630/w3-article-9281.html
FORMA DE ASIGNAR EL PUNTAJE:
</t>
    </r>
    <r>
      <rPr>
        <b/>
        <sz val="10"/>
        <color rgb="FF002060"/>
        <rFont val="Arial"/>
        <family val="2"/>
      </rPr>
      <t xml:space="preserve">Entidades del orden nacional y territorial: </t>
    </r>
    <r>
      <rPr>
        <sz val="10"/>
        <color rgb="FF002060"/>
        <rFont val="Arial"/>
        <family val="2"/>
      </rPr>
      <t>Calcule por separado
1. Para obtener el puntaje, divida el número de actividades realizadas por la entidad, sobre las actividades evaluadas (5) enunciadas en los literales a hasta e, y luego multiplique el resultado por 100.
2. Si la entidad divulgó y comunicó internamente los proyectos de TI, su puntaje es 100. De lo contrario, es 0.
Luego, sume las 2 anteriores operaciones y divida en dos.</t>
    </r>
  </si>
  <si>
    <r>
      <t xml:space="preserve">FORMA DE ASIGNAR EL PUNTAJE:
</t>
    </r>
    <r>
      <rPr>
        <b/>
        <sz val="10"/>
        <color rgb="FF002060"/>
        <rFont val="Arial"/>
        <family val="2"/>
      </rPr>
      <t>Entidades del orden nacional y territorial:</t>
    </r>
    <r>
      <rPr>
        <sz val="10"/>
        <color rgb="FF002060"/>
        <rFont val="Arial"/>
        <family val="2"/>
      </rPr>
      <t xml:space="preserve"> Si la Entidad  implementó la política de reducción del uso del papel, tiene un puntaje de 100. De lo contrario, obtiene 0.</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</si>
  <si>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aspectos con base en los cuales  la entidad incorporó soluciones tecnológicas para la gestión de documentos, sobre el total de aspectos evaluados (4) enunciadas en los literales a hasta d, y luego multiplique el resultado por 100.</t>
    </r>
  </si>
  <si>
    <r>
      <t xml:space="preserve">Hacer referencia al análisis funcional y desde de las perspectiva del usuario previo a la definición y especificación de las necesidades de sistematización y apoyo tecnológico a los procesos de la institución. De tal forma, que desde su diseño se incorporen facilidades tecnológicas que contribuyan a lograr transversalidad, coordinación, articulación, mayor eficiencia y oportunidad a nivel institucional y sectorial para obtener menores costos, mejores servicios, menores riesgos y mayor seguridad.
FORMA DE ASIGNAR EL PUNTAJE:
</t>
    </r>
    <r>
      <rPr>
        <b/>
        <sz val="10"/>
        <color rgb="FF002060"/>
        <rFont val="Arial"/>
        <family val="2"/>
      </rPr>
      <t>Entidades del orden nacional y territorial:</t>
    </r>
    <r>
      <rPr>
        <sz val="10"/>
        <color rgb="FF002060"/>
        <rFont val="Arial"/>
        <family val="2"/>
      </rPr>
      <t xml:space="preserve"> Calcule por separado:
1. Si antes de la automatización de procesos y/o procedimientos, la entidad hizo una revisión de estos desde la perspectiva funcional, obtiene una puntuación de 100. En caso contrario, obtiene 0.
2. Si la entidad realizó automatización de procesos y procedimientos obtiene una puntuación de 100. Si realizó automatización de procesos o procedimientos obtiene 50. Si no automatizó procesos ni procedimientos, obtiene 0.
Luego, sume los resultados obtenidos en las 2 operaciones anteriores y divida en 2.</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</si>
  <si>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objetivos del PETI alcanzados, sobre el total de objetivos definidos en el PETI,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</si>
  <si>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servicios de información dispuestos en la plataforma de interoperabilidad del Estado colombiano, sobre el total de  servicios de información del catálogo de servicios de la entidad,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</si>
  <si>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Entidades del orden nacional y territorial:</t>
    </r>
    <r>
      <rPr>
        <sz val="10"/>
        <color rgb="FF002060"/>
        <rFont val="Arial"/>
        <family val="2"/>
      </rPr>
      <t xml:space="preserve"> Para obtener el puntaje, divida el número de sistemas de información que cuentan con mecanismos de auditoria y trazabilidad, sobre el total de sistemas de información de la entidad,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</si>
  <si>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mantenimientos preventivos realizados a los servicios tecnológicos, sobre el total de mantenimientos preventivos establecidos en el plan de mantenimiento de servicios tecnológicos,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</si>
  <si>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Entidades del orden nacional y territorial:</t>
    </r>
    <r>
      <rPr>
        <sz val="10"/>
        <color rgb="FF002060"/>
        <rFont val="Arial"/>
        <family val="2"/>
      </rPr>
      <t xml:space="preserve"> Para obtener el puntaje, divida el número de proyectos de TI  a los cuales se aplicó una estrategia de uso y apropiación, sobre el total de proyectos ejecutados durante el periodo evaIuado,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</si>
  <si>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Entidades del orden nacional y territorial:</t>
    </r>
    <r>
      <rPr>
        <sz val="10"/>
        <color rgb="FF002060"/>
        <rFont val="Arial"/>
        <family val="2"/>
      </rPr>
      <t xml:space="preserve"> Si la entidad desarrolló durante el periodo evaluado capacidades de gestión de TI que generen mayor eficiencia en la prestación del servicio al usuario (interno o externo) obtiene un puntaje de 100. De lo contrario, obtiene 0.</t>
    </r>
  </si>
  <si>
    <r>
      <t xml:space="preserve">La fase de diagnóstico de privacidad puede servir como insumo al poder identificar qué información se tiene, dónde y en cabeza de quién está.
FORMA DE ASIGNAR EL PUNTAJE:
</t>
    </r>
    <r>
      <rPr>
        <b/>
        <sz val="10"/>
        <color rgb="FF002060"/>
        <rFont val="Arial"/>
        <family val="2"/>
      </rPr>
      <t xml:space="preserve">Entidades del orden nacional y territorial: </t>
    </r>
    <r>
      <rPr>
        <sz val="10"/>
        <color rgb="FF002060"/>
        <rFont val="Arial"/>
        <family val="2"/>
      </rPr>
      <t>Si la entidad generó un documento de diagnóstico, donde se identifica de manera clara el estado actual de la entidad en la implementación de Seguridad y Privacidad de la Información O determinó el estado actual de la  infraestructura tecnológica para desarrollar el plan de transición del protocolo IPv4 a IPv6, obtiene una puntuación de 50. 
Si generó un documento de diagnóstico, donde se identifica de manera clara el estado actual de la entidad en la implementación de Seguridad y Privacidad de la Información Y  determinó el estado actual de la  infraestructura tecnológica para desarrollar el plan de transición del protocolo IPv4 a IPv6, obtiene una puntuación de 100. Si no ha hecho ninguna de las 2 acciones, obtiene 0.</t>
    </r>
  </si>
  <si>
    <r>
      <t xml:space="preserve">La Política de Seguridad y Privacidad de la información está contenida en un documento de alto nivel que incluye la voluntad de la Alta Dirección de la Entidad para apoyar la implementación del Modelo de Seguridad y Privacidad de la Información.
La política debe contener una declaración general por parte de la administración, donde se especifique sus objetivos, alcance, nivel de cumplimiento.
La política debe ser aprobada y divulgada al interior de la entidad. Entiéndase por política la declaración de la alta Dirección de la entidad de su compromiso en la implementación de la seguridad y privacidad de la información.
Manual de políticas, donde se describe los objetivos, alcances y el nivel de cumplimiento, que garanticen el adecuado uso de los Activos de información al interior de la Entidad; definiendo las responsabilidades generales y específicas para la gestión de la seguridad de la información. Entiéndase que el Manual de Políticas contiene el conjunto de lineamientos que serán implementados en la entidad y que definen la forma de implementar la seguridad y privacidad de la información en la entidad para dar cumplimiento a la declaración del compromiso de la alta Dirección de la entidad
FORMA DE ASIGNAR EL PUNTAJE:
</t>
    </r>
    <r>
      <rPr>
        <b/>
        <sz val="10"/>
        <color rgb="FF002060"/>
        <rFont val="Arial"/>
        <family val="2"/>
      </rPr>
      <t xml:space="preserve">Entidades del orden nacional y territorial: </t>
    </r>
    <r>
      <rPr>
        <sz val="10"/>
        <color rgb="FF002060"/>
        <rFont val="Arial"/>
        <family val="2"/>
      </rPr>
      <t>Calcule por separado:
1. Si la política de seguridad y privacidad de la información se encuentra alineada con  los objetivos estratégicos de la entidad (opción b) Y define los objetivos y da alcance a todos los procesos (opción c), obtiene un puntaje de 100. Si la política de seguridad y privacidad de la información se encuentra alineada con  los objetivos estratégicos de la entidad (opción b) O define los objetivos y da alcance a todos los procesos (opción c), obtiene un puntaje de 50.
2. Si el documento o manual con las políticas de seguridad y privacidad de la información se encontraba en construcción (opción a), la entidad obtiene un puntaje de 25. Si estaba en revisión (opción b), obtiene 50. Si estaba en aprobación (opción c),  obtiene 75. Si estaba revisado, aprobado y divulgado por el comité institucional de desarrollo administrativo o el que haga sus veces (opción d), obtiene 100.
Luego sume los dos resultados obtenidos de los cálculos anteriores y divida en 2.</t>
    </r>
  </si>
  <si>
    <r>
      <t xml:space="preserve">Teniendo en cuenta que los temas de seguridad y privacidad de la información se tratan en los comités del modelo integrado de gestión, se hace necesario que la entidad formalice este procedimiento.
Para mayor información, consulte la Guía No. 4, llamada Roles y Responsabilidad de Seguridad de la Información establece las funciones que debe tener el Comité de Desarrollo Administrativo o quien haga sus veces en materia de seguridad de la información.
FORMA DE ASIGNAR EL PUNTAJE:
</t>
    </r>
    <r>
      <rPr>
        <b/>
        <sz val="10"/>
        <color rgb="FF002060"/>
        <rFont val="Arial"/>
        <family val="2"/>
      </rPr>
      <t xml:space="preserve">Entidades del orden nacional y territorial: </t>
    </r>
    <r>
      <rPr>
        <sz val="10"/>
        <color rgb="FF002060"/>
        <rFont val="Arial"/>
        <family val="2"/>
      </rPr>
      <t>Sí la Entidad cuenta con un acto administrativo a través del cual se crean o se modifican las funciones del comité institucional de desarrollo administrativo o el que haga sus veces, donde se incluyen los temas de seguridad y privacidad de la información, obtiene un puntaje de 100. En caso contrario, obtiene 0.</t>
    </r>
  </si>
  <si>
    <r>
      <t xml:space="preserve">La entidad debe desarrollar una metodología de gestión de activos que le permita generar un inventario de activos de información exacto, actualizado y consistente, que a su vez permita definir la criticidad de los activos de información, sus propietarios, custodios y usuarios.
Para mayor información consulte la Guía No 5 - Gestión De Activos,  disponible en el siguiente enlace: https://www.mintic.gov.co/gestionti/615/articles-5482_G5_Gestion_Clasificacion.pdf 
Activo de Información: En relación con la privacidad de la información, se refiere al activo que contiene información pública que el sujeto obligado genere, obtenga, adquiera, transforme o controle en su calidad de tal.
FORMA DE ASIGNAR EL PUNTAJE: 
</t>
    </r>
    <r>
      <rPr>
        <b/>
        <sz val="10"/>
        <color rgb="FF002060"/>
        <rFont val="Arial"/>
        <family val="2"/>
      </rPr>
      <t>Entidades del orden nacional y territorial:</t>
    </r>
    <r>
      <rPr>
        <sz val="10"/>
        <color rgb="FF002060"/>
        <rFont val="Arial"/>
        <family val="2"/>
      </rPr>
      <t xml:space="preserve"> Calcule por separado:
1. Si la entidad cuenta con una metodología de gestión de activos de información donde se tienen en cuenta  aspectos como: cumplimiento legal, fechas de actualización, propietarios y criticidad de los activos, en construcción, obtiene un puntaje de 25.  Si cuenta con una metodología de gestión de activos de información donde se tienen en cuenta  aspectos como: cumplimiento legal, fechas de actualización, propietarios y criticidad de los activos,  en revisión, obtiene 50. Si  la entidad cuenta con una metodología de gestión de activos de información donde se tienen en cuenta  aspectos como: cumplimiento legal, fechas de actualización, propietarios y criticidad de los activos, en aprobación, obtiene 75. Si  la entidad cuenta con una metodología de gestión de activos de información donde se tienen en cuenta  aspectos como: cumplimiento legal, fechas de actualización, propietarios y criticidad de los activos, revisada, aprobada y divulgado por comité institucional de desarrollo administrativo o el que haga sus veces, obtiene 100. En caso contrario, obtiene 0.
2. Si la entidad cuenta con un inventario de activos de información acorde a la metodología planteada, obtiene un puntaje de 100.  Síestá en desarrollo o en proceso de elaboración de un inventario de activos de información acorde a la metodología planteada, obtiene un puntaje de 50. De lo contrario, obtiene 0.
Luego, sume los resultados obtenidos en las 2 operaciones anteriores y divida en 2</t>
    </r>
  </si>
  <si>
    <r>
      <t xml:space="preserve">La entidad debe definir una metodología de gestión del riesgo enfocada a procesos, que le permita identificar, evaluar, tratar y dar seguimiento a los riesgos de seguridad de la información a los que estén expuestos los activos, así como la declaración de aplicabilidad. Para conseguir una integración adecuada entre el MSPI y la guía de gestión del riesgo emitida por el DAFP respecto a este procedimiento, se recomienda emplear los criterios de evaluación (impacto y probabilidad) y niveles de riesgo emitidos por esta entidad.
Para la elaboración del plan de tratamiento de riesgos y la declaración de aplicabilidad, puede emplearse la Guía No 8 - Controles de Seguridad, disponible en el siguiente enlace: https://www.mintic.gov.co/gestionti/615/articles-5482_G8_Controles_Seguridad.pdf
FORMA DE ASIGNAR EL PUNTAJE:
</t>
    </r>
    <r>
      <rPr>
        <b/>
        <sz val="10"/>
        <color rgb="FF002060"/>
        <rFont val="Arial"/>
        <family val="2"/>
      </rPr>
      <t xml:space="preserve">Entidades del orden nacional y territorial: </t>
    </r>
    <r>
      <rPr>
        <sz val="10"/>
        <color rgb="FF002060"/>
        <rFont val="Arial"/>
        <family val="2"/>
      </rPr>
      <t>Calcule por separado:
1. Si la entidad contó con la metodología formalizada para la gestión de los riesgos de seguridad y privacidad de la información(opción b), Y con el plan de tratamiento del riesgo establecido (opción d) Y con la declaración de aplicabilidad definida (opción f), obtiene un puntaje de  100. Si la entidad contó con la metodología formalizada para la gestión de los riesgos de seguridad y privacidad de la información (opción b),  Y con un avance del plan de tratamiento del riesgo (opción c), Y con la declaración de aplicabilidad en desarrollo (opción e), obtiene 75. Si la entidad contó con 3 de las opciones de respuesta, pero con una combinación diferente a las señaladas anteriormente, obtiene 50.  Si la entidad contó con 2 de las opciones de respuesta, cualquier combinación, obtiene 25. Si la entidad contó con 1 opción de respuesta, obtiene 12.5. Si no contó con ninguna opción de respuesta obtiene 0.
2. Si la entidad realizó  la identificación, análisis y evaluación de los riesgos de seguridad y privacidad de la información conforme a la metodología planteada, obtiene un puntaje de 100. Si está en desarrollo o en proceso, obtiene 50. De lo contrario, obtiene 0. 
3. Si el documento del plan de diagnóstico y estrategia de transición de IPv4 a IPv6, se encuentra en construcción, obtiene un puntaje de 25. Si está en revisión, obtiene 50. Si está en aprobación, obtiene 75. Si ya está revisado, aprobado y divulgado por el comité institucional de desarrollo o el que haga sus veces, obtiene 100.
Luego, sume los resultados obtenidos en las 3 operaciones anteriores y divida en 3.</t>
    </r>
  </si>
  <si>
    <r>
      <t xml:space="preserve">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t>
    </r>
    <r>
      <rPr>
        <b/>
        <sz val="10"/>
        <color rgb="FF002060"/>
        <rFont val="Arial"/>
        <family val="2"/>
      </rPr>
      <t>Entidades del orden nacional y territorial:</t>
    </r>
    <r>
      <rPr>
        <sz val="10"/>
        <color rgb="FF002060"/>
        <rFont val="Arial"/>
        <family val="2"/>
      </rPr>
      <t xml:space="preserve"> Calcule por separado:
1. Si la entidad contaba con un plan de capacitación, sensibilización y comunicación de las políticas y buenas prácticas que mitiguen los riesgos de seguridad de la información a los que están expuestos los funcionarios, obtiene un puntaje de 100.  En caso contrario, obtiene 0.
2.  Para obtener el puntaje, divida el número de actividades realizadas por la entidad en materia de apropiación de la Estrategia de Gobierno en línea, sobre el total de aspectos evaluados (4) enunciadas en los literales a hasta d, y luego multiplique el resultado por 100.
Luego, sume los resultados obtenidos en las 2 operaciones anteriores y divida en 2</t>
    </r>
  </si>
  <si>
    <r>
      <t xml:space="preserve">La entidad debe planificar, implementar y controlar los procesos necesarios para cumplir con los requisitos de seguridad y privacidad de la información que permitan implementar las acciones determinadas en el plan de tratamiento de riesgos.
FORMA DE ASIGNAR EL PUNTAJE:
</t>
    </r>
    <r>
      <rPr>
        <b/>
        <sz val="10"/>
        <color rgb="FF002060"/>
        <rFont val="Arial"/>
        <family val="2"/>
      </rPr>
      <t xml:space="preserve">Entidades del orden nacional y territorial: </t>
    </r>
    <r>
      <rPr>
        <sz val="10"/>
        <color rgb="FF002060"/>
        <rFont val="Arial"/>
        <family val="2"/>
      </rPr>
      <t>Si la entidad generó y aprobó el plan control operacional, en el cual se indica la metodología para implementar las medidas de seguridad definidas en el plan de tratamiento de riesgos (opción b), generó y aprobó los informes relacionados con la implementación de los controles de seguridad y privacidad de la información (opción d) y definió y aprobó los indicadores de gestión y cumplimiento que permitan identificar si la implementación del MSPI es eficiente, eficaz y efectiva (opción f), obtiene 100.
Si la entidad generó y aprobó el plan control operacional, en el cual se indica la metodología para implementar las medidas de seguridad definidas en el plan de tratamiento de riesgos (opción b), está construyendo los informes relacionados con la implementación de los controles de seguridad y privacidad de la información (opción c), y está definiendo los indicadores de gestión y cumplimiento que permitan identificar si la implementación del MSPI es eficiente, eficaz y efectiva (opción e), obtiene 75.
Si la entidad realizó 3 acciones en combinaciones distintas a las anteriores, obtiene 50.
Si la entidad realizó 2 acciones en combinaciones, obtiene 25.
Si la entidad realizó 1 acción, obtiene 12,5.
Si no hizo ninguna acción, obtiene 0</t>
    </r>
  </si>
  <si>
    <r>
      <t xml:space="preserve">El proceso de seguimiento y monitoreo del MSPI se hace con base a los resultados que arrojan los indicadores de la seguridad de la información propuestos para verificación de la efectividad, la eficiencia y la eficacia de las acciones implementadas.
Guía No 16 – Evaluación del desempeño: http://www.mintic.gov.co/gestionti/615/articles-5482_G16_evaluaciondesempeno.pdf
Guía No 15 – Guía de Auditoría: https://www.mintic.gov.co/gestionti/615/articles-5482_G15_Auditoria.pdf
FORMA DE ASIGNAR EL PUNTAJE:
</t>
    </r>
    <r>
      <rPr>
        <b/>
        <sz val="10"/>
        <color rgb="FF002060"/>
        <rFont val="Arial"/>
        <family val="2"/>
      </rPr>
      <t xml:space="preserve">Entidades del orden nacional y territorial: </t>
    </r>
    <r>
      <rPr>
        <sz val="10"/>
        <color rgb="FF002060"/>
        <rFont val="Arial"/>
        <family val="2"/>
      </rPr>
      <t>Calcule de forma separada:
1. Si se revisaron periódicamente los compromisos establecidos para ejecutar el plan de tratamiento de riesgos (opción a) obtiene un puntaje de 100
2. Si la entidad  realizó seguimiento a la medición de efectividad de los controles (opción b), O determinó la eficacia en la gestión de incidentes de seguridad de la información en la entidad (opción c) obtiene un puntaje de 100
3. Si la entidad formuló el plan de seguimiento, evaluación y análisis de resultados del MSPI, teniendo en cuenta los indicadores de gestión y cumplimiento (opción d) O si la entidad formuló los planes de auditoria para la revisión y verificación e la gestión de la seguridad y privacidad de la información al interior de la entidad. (opción e)  obtiene un puntaje de 100
4. Si la entidad realizó seguimiento y control a la implementación del MSPI, por parte del comité institucional de desarrollo administrativo o el que haga sus veces (opción f) obtiene un puntaje de 100
Luego, sume los resultados obtenidos en las 4 operaciones anteriores y divida en 4. Si la entidad no realiza ninguna de estas actividades, obtiene 0.</t>
    </r>
  </si>
  <si>
    <r>
      <t xml:space="preserve">En esta fase la Entidad debe consolidar los resultados obtenidos de la fase de evaluación de desempeño, para diseñar el plan de mejoramiento continuo de seguridad y privacidad de la información, tomando las acciones oportunas para mitigar las debilidades identificadas.
Los instrumentos que deben consultar las entidades para esta etapa son:
Resultados de la ejecución del Plan de Revisión y Seguimiento, a la Implementación del MSPI.
Resultados del plan de ejecución de auditorías y revisiones independientes al MSPI.
Para mayor información, consulte la Guía No 17 – Mejora Continua, disponible en el siguiente enlace: https://www.mintic.gov.co/gestionti/615/articles-5482_G17_Mejora_continua.pdf
FORMA DE ASIGNAR EL PUNTAJE:
</t>
    </r>
    <r>
      <rPr>
        <b/>
        <sz val="10"/>
        <color rgb="FF002060"/>
        <rFont val="Arial"/>
        <family val="2"/>
      </rPr>
      <t xml:space="preserve">Entidades del orden nacional y territorial: </t>
    </r>
    <r>
      <rPr>
        <sz val="10"/>
        <color rgb="FF002060"/>
        <rFont val="Arial"/>
        <family val="2"/>
      </rPr>
      <t>Calcule de forma separada:
1. Si la entidad determinó las posibles acciones correctivas derivadas de los hallazgos o debilidades identificadas en la evaluación del desempeño de la seguridad y privacidad de la información al interior de la entidad, obtiene 100. En caso contrario, obtiene 0.
2. Si la entidad implementó las acciones correctivas y los planes de mejora de la seguridad y privacidad de la información al interior de la entidad, obtiene un puntaje de 100. En caso contrario, obtiene 0.
3. Si la entidad determinó si las acciones correctivas aplicadas son las adecuadas para gestionar los hallazgos y debilidades identificadas en seguridad y privacidad de la información al interior de la entidad, obtiene un puntaje de 100. De lo contrario, obtiene 0.
Luego, sume los resultados de las 3 operaciones realizadas anteriormente y divida en 3,</t>
    </r>
  </si>
  <si>
    <r>
      <t xml:space="preserve">Esta pregunta se puede responder con base a la valoración de activos que está haciendo en la entidad puesto que hasta este año se oficializa el catálogo de infraestructuras críticas y se inicia con su identificación oficial.
Es una pregunta informativa sobre identificación y clasificación de activos.
FORMA DE ASIGNAR EL PUNTAJE:
</t>
    </r>
    <r>
      <rPr>
        <b/>
        <sz val="10"/>
        <color rgb="FF002060"/>
        <rFont val="Arial"/>
        <family val="2"/>
      </rPr>
      <t>Entidades del orden nacional y territorial</t>
    </r>
    <r>
      <rPr>
        <sz val="10"/>
        <color rgb="FF002060"/>
        <rFont val="Arial"/>
        <family val="2"/>
      </rPr>
      <t xml:space="preserve">
Si la entidad a entidad contó con un proceso de identificación de infraestructura crítica, lo aplicó y comunicó los resultados a las partes interesadas, obtiene un puntaje de 100. De lo contrario obtiene 0.
</t>
    </r>
  </si>
  <si>
    <r>
      <t xml:space="preserve">En caso de requerir mayor información sobre esta actividad, consulte:
* La Guía Interactiva de la Norma Técnica de Accesibilidad 5854, disponible en el siguiente enlace: http://ntc5854.accesibilidadweb.co/ 
* La Guía de Usabilidad, disponible en enl siguiente enlace: http://estrategia.gobiernoenlinea.gov.co/623/articles-8237_guia_usabilidad.pdf
FORMA DE ASIGNAR EL PUNTAJE:
</t>
    </r>
    <r>
      <rPr>
        <b/>
        <sz val="10"/>
        <color rgb="FF002060"/>
        <rFont val="Arial"/>
        <family val="2"/>
      </rPr>
      <t>En el caso de las entidades del orden nacional</t>
    </r>
    <r>
      <rPr>
        <sz val="10"/>
        <color rgb="FF002060"/>
        <rFont val="Arial"/>
        <family val="2"/>
      </rPr>
      <t xml:space="preserve">, realice de forma independiente las siguientes operaciones:
1. Divida el número de criterios de accesibilidad que cumplió el sitio web de la entidad sobre el total de criterios evaluados (20) enunciados en los literales (a) hasta (t)., y luego, multiplique el resultado por 100.
2. Divida el número de criterios de usabilidad que cumplió el sitio web de la entidad sobre el total de criterios evaluados (18) enunciados en los literales (a) hasta (u) , y luego multiplique el resultado por 100.
Posteriormente, sume los resultados obtenidos en las 2 operaciones anteriores y divida el resultado entre dos.
</t>
    </r>
    <r>
      <rPr>
        <b/>
        <sz val="10"/>
        <color rgb="FF002060"/>
        <rFont val="Arial"/>
        <family val="2"/>
      </rPr>
      <t>En el caso de las entidades del orden territorial,</t>
    </r>
    <r>
      <rPr>
        <sz val="10"/>
        <color rgb="FF002060"/>
        <rFont val="Arial"/>
        <family val="2"/>
      </rPr>
      <t xml:space="preserve">  realice de forma independiente las siguientes operaciones:
1. Sume el número de criterios de accesibilidad enunciados en los literales (a) hasta (t). que cumplió el sitio web de la entidad en el periodo evaluado. Si el resultado es 0, obtiene 0. Si es de 1 a 5, obtiene 20. Si es de 6 a 10, obtiene 30. Si es de 11 a 15, obtiene 40. Si es mayor a 15, obtiene 50.
2. Sume el número de criterios de usabilidad enunciados en los literales (a) hasta (u) que cumplió el sitio web de la entidad en el periodo evaluado. Si el resultado es 0, obtiene 0. Si es de 1 a 5, obtiene 10. Si es de 5 a 10, obtiene 20. Si es de 11 a 15, obtiene 30. Si es mayor a 15, obtiene 50.
Posteriormente, sume los resultados obtenidos en las 2 operaciones anteriores.
</t>
    </r>
  </si>
  <si>
    <t>Seleccione las actividades realizadas por la entidad en materia de apropiación de la Estrategia de Gobierno en línea:
a. Diagnóstico del uso y apropiación de TI en la entidad.
b. Caracterización de los grupos de interés internos y externos.
c. Implementación de estrategias de gestión del cambio para los proyectos de TI
d. Definición de indicadores para la medición del impacto del uso y apropiación de TI en la entidad.
e. Capacitación para todos los grupos de interés con relación a los temas de TI.
f. Divulgación y comunicación interna de los proyectos de TI"</t>
  </si>
  <si>
    <r>
      <t xml:space="preserve">Se hace necesario que las entidades y el Colcert tengan un mayor relacionamiento, así que debemos empezar a medir la efectividad de la comunicación y así poder tener acciones de mejora al respecto.
FORMA DE ASIGNAR EL PUNTAJE:
</t>
    </r>
    <r>
      <rPr>
        <b/>
        <sz val="10"/>
        <color rgb="FF002060"/>
        <rFont val="Arial"/>
        <family val="2"/>
      </rPr>
      <t xml:space="preserve">Entidades del orden nacional y territorial: </t>
    </r>
    <r>
      <rPr>
        <sz val="10"/>
        <color rgb="FF002060"/>
        <rFont val="Arial"/>
        <family val="2"/>
      </rPr>
      <t>Si demoró minutos, obtiene un puntaje de 100. Si demoró horas, obtiene 75. Si demoró días, obtiene 50. Si demoró semanas, obtiene 25. (Si la Entidad no ha recibido reporte de COLCERT esta actividad no aplica. En consecuencia, no deberá tenerse en cuenta para el cálculo de los indicadores de resultado de Seguridad y Privacidad de la Información)
Si esta actividad</t>
    </r>
    <r>
      <rPr>
        <b/>
        <u/>
        <sz val="10"/>
        <color rgb="FF002060"/>
        <rFont val="Arial"/>
        <family val="2"/>
      </rPr>
      <t xml:space="preserve"> no aplica </t>
    </r>
    <r>
      <rPr>
        <sz val="10"/>
        <color rgb="FF002060"/>
        <rFont val="Arial"/>
        <family val="2"/>
      </rPr>
      <t xml:space="preserve">para su Entidad por sus características particulares, </t>
    </r>
    <r>
      <rPr>
        <b/>
        <sz val="10"/>
        <color rgb="FF002060"/>
        <rFont val="Arial"/>
        <family val="2"/>
      </rPr>
      <t>no diligencie puntaje (deje vacío)</t>
    </r>
    <r>
      <rPr>
        <sz val="10"/>
        <color rgb="FF002060"/>
        <rFont val="Arial"/>
        <family val="2"/>
      </rPr>
      <t>. No se tendrá en cuenta en el puntaje final</t>
    </r>
  </si>
  <si>
    <r>
      <t xml:space="preserve">Es necesario que las entidades midan y gestionen sus incidentes de seguridad y privacidad de la información, de la misma forma es necesario hacer una medición continua de los mismos para tener una base consolidada. 
FORMA DE ASIGNAR EL PUNTAJE:
</t>
    </r>
    <r>
      <rPr>
        <b/>
        <sz val="10"/>
        <color rgb="FF002060"/>
        <rFont val="Arial"/>
        <family val="2"/>
      </rPr>
      <t xml:space="preserve">Entidades del orden nacional y territorial: </t>
    </r>
    <r>
      <rPr>
        <sz val="10"/>
        <color rgb="FF002060"/>
        <rFont val="Arial"/>
        <family val="2"/>
      </rPr>
      <t xml:space="preserve">Si la entidad intercambió información de incidentes de seguridad con la entidad cabeza de sector o de ser necesario con el Colcert, obtiene 100. De lo contrario, obtiene 0.
(Si la Entidad no ha identificado incidentes, esta actividad no aplica. En consecuencia, no deberá tenerse en cuenta para el cálculo de los indicadores de resultado de Seguridad y Privacidad de la Información).
Si esta actividad </t>
    </r>
    <r>
      <rPr>
        <b/>
        <u/>
        <sz val="10"/>
        <color rgb="FF002060"/>
        <rFont val="Arial"/>
        <family val="2"/>
      </rPr>
      <t>no aplica</t>
    </r>
    <r>
      <rPr>
        <sz val="10"/>
        <color rgb="FF002060"/>
        <rFont val="Arial"/>
        <family val="2"/>
      </rPr>
      <t xml:space="preserve"> para su Entidad por sus características particulares,</t>
    </r>
    <r>
      <rPr>
        <b/>
        <sz val="10"/>
        <color rgb="FF002060"/>
        <rFont val="Arial"/>
        <family val="2"/>
      </rPr>
      <t xml:space="preserve"> no diligencie puntaje (deje vacío).</t>
    </r>
    <r>
      <rPr>
        <sz val="10"/>
        <color rgb="FF002060"/>
        <rFont val="Arial"/>
        <family val="2"/>
      </rPr>
      <t xml:space="preserve"> No se tendrá en cuenta en el puntaje final
</t>
    </r>
  </si>
  <si>
    <t>CONTROL DE CAMBIOS</t>
  </si>
  <si>
    <t>Fecha</t>
  </si>
  <si>
    <t>Cambios Introducidos</t>
  </si>
  <si>
    <t>Versión inicial</t>
  </si>
  <si>
    <t>Hoja de Autodiagnóstico:</t>
  </si>
  <si>
    <t>Celda I11. Cambió la forma de asignar el puntaje</t>
  </si>
  <si>
    <t>Celda G58. Se complementó la pregunta con las opciones de respuesta</t>
  </si>
  <si>
    <t>Celda H91 y H92. Referente al Colcert: se cambió la fórmula para calificar en el caso de las entidades que no les aplican estas preguntas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</si>
</sst>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4"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12"/>
      <color theme="1"/>
      <name val="Calibri"/>
      <family val="2"/>
      <scheme val="minor"/>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name val="Arial"/>
      <family val="2"/>
    </font>
    <font>
      <sz val="14"/>
      <color rgb="FF002060"/>
      <name val="Arial"/>
      <family val="2"/>
    </font>
    <font>
      <sz val="12"/>
      <color theme="1"/>
      <name val="Arial"/>
      <family val="2"/>
    </font>
    <font>
      <sz val="9"/>
      <color rgb="FF002060"/>
      <name val="Arial"/>
      <family val="2"/>
    </font>
    <font>
      <sz val="9"/>
      <name val="Arial"/>
      <family val="2"/>
    </font>
    <font>
      <u/>
      <sz val="9"/>
      <name val="Calibri"/>
      <family val="2"/>
      <scheme val="minor"/>
    </font>
    <font>
      <b/>
      <sz val="11"/>
      <name val="Arial"/>
      <family val="2"/>
    </font>
    <font>
      <b/>
      <u/>
      <sz val="12"/>
      <color theme="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6"/>
      <color rgb="FF002060"/>
      <name val="Arial"/>
      <family val="2"/>
    </font>
    <font>
      <b/>
      <sz val="14"/>
      <color rgb="FF002060"/>
      <name val="Arial"/>
      <family val="2"/>
    </font>
    <font>
      <sz val="14"/>
      <color theme="1"/>
      <name val="Calibri"/>
      <family val="2"/>
      <scheme val="minor"/>
    </font>
    <font>
      <sz val="10"/>
      <color rgb="FF002060"/>
      <name val="Arial"/>
      <family val="2"/>
    </font>
    <font>
      <b/>
      <sz val="10"/>
      <color rgb="FF002060"/>
      <name val="Arial"/>
      <family val="2"/>
    </font>
    <font>
      <u/>
      <sz val="10"/>
      <color rgb="FF002060"/>
      <name val="Arial"/>
      <family val="2"/>
    </font>
    <font>
      <sz val="10"/>
      <name val="Arial"/>
      <family val="2"/>
    </font>
    <font>
      <sz val="10"/>
      <color theme="5"/>
      <name val="Arial"/>
      <family val="2"/>
    </font>
    <font>
      <b/>
      <u/>
      <sz val="10"/>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23">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hair">
        <color theme="4" tint="-0.499984740745262"/>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style="dotted">
        <color rgb="FF002060"/>
      </left>
      <right style="dotted">
        <color rgb="FF002060"/>
      </right>
      <top style="medium">
        <color rgb="FF002060"/>
      </top>
      <bottom style="dotted">
        <color rgb="FF002060"/>
      </bottom>
      <diagonal/>
    </border>
    <border>
      <left/>
      <right style="dotted">
        <color rgb="FF002060"/>
      </right>
      <top style="medium">
        <color rgb="FF002060"/>
      </top>
      <bottom style="dotted">
        <color rgb="FF002060"/>
      </bottom>
      <diagonal/>
    </border>
    <border>
      <left/>
      <right style="dotted">
        <color rgb="FF002060"/>
      </right>
      <top/>
      <bottom style="dotted">
        <color rgb="FF002060"/>
      </bottom>
      <diagonal/>
    </border>
    <border>
      <left/>
      <right style="dotted">
        <color rgb="FF002060"/>
      </right>
      <top style="dotted">
        <color rgb="FF002060"/>
      </top>
      <bottom style="dotted">
        <color rgb="FF002060"/>
      </bottom>
      <diagonal/>
    </border>
    <border>
      <left style="thin">
        <color rgb="FF002060"/>
      </left>
      <right style="dotted">
        <color rgb="FF002060"/>
      </right>
      <top style="medium">
        <color rgb="FF002060"/>
      </top>
      <bottom style="dotted">
        <color rgb="FF002060"/>
      </bottom>
      <diagonal/>
    </border>
    <border>
      <left style="dotted">
        <color rgb="FF002060"/>
      </left>
      <right style="thin">
        <color rgb="FF002060"/>
      </right>
      <top style="medium">
        <color rgb="FF002060"/>
      </top>
      <bottom style="dotted">
        <color rgb="FF002060"/>
      </bottom>
      <diagonal/>
    </border>
    <border>
      <left style="thin">
        <color rgb="FF002060"/>
      </left>
      <right style="dotted">
        <color rgb="FF002060"/>
      </right>
      <top style="dotted">
        <color rgb="FF002060"/>
      </top>
      <bottom style="medium">
        <color rgb="FF002060"/>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hair">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bottom/>
      <diagonal/>
    </border>
    <border>
      <left style="dotted">
        <color rgb="FF002060"/>
      </left>
      <right style="thin">
        <color rgb="FF002060"/>
      </right>
      <top/>
      <bottom/>
      <diagonal/>
    </border>
    <border>
      <left/>
      <right style="dotted">
        <color rgb="FF002060"/>
      </right>
      <top/>
      <bottom/>
      <diagonal/>
    </border>
    <border>
      <left style="dotted">
        <color rgb="FF002060"/>
      </left>
      <right style="dotted">
        <color rgb="FF002060"/>
      </right>
      <top style="thin">
        <color theme="4" tint="-0.499984740745262"/>
      </top>
      <bottom style="thin">
        <color theme="4" tint="-0.499984740745262"/>
      </bottom>
      <diagonal/>
    </border>
    <border>
      <left style="dotted">
        <color rgb="FF002060"/>
      </left>
      <right style="thin">
        <color rgb="FF002060"/>
      </right>
      <top style="thin">
        <color theme="4" tint="-0.499984740745262"/>
      </top>
      <bottom style="thin">
        <color theme="4" tint="-0.499984740745262"/>
      </bottom>
      <diagonal/>
    </border>
    <border>
      <left/>
      <right style="dotted">
        <color rgb="FF002060"/>
      </right>
      <top style="thin">
        <color theme="4" tint="-0.499984740745262"/>
      </top>
      <bottom style="thin">
        <color theme="4" tint="-0.499984740745262"/>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thin">
        <color rgb="FF002060"/>
      </right>
      <top/>
      <bottom style="thin">
        <color theme="4" tint="-0.499984740745262"/>
      </bottom>
      <diagonal/>
    </border>
    <border>
      <left style="thin">
        <color theme="4" tint="-0.499984740745262"/>
      </left>
      <right style="dotted">
        <color rgb="FF002060"/>
      </right>
      <top style="thin">
        <color theme="4" tint="-0.499984740745262"/>
      </top>
      <bottom style="dotted">
        <color theme="4" tint="-0.499984740745262"/>
      </bottom>
      <diagonal/>
    </border>
    <border>
      <left style="dotted">
        <color rgb="FF002060"/>
      </left>
      <right style="thin">
        <color rgb="FF002060"/>
      </right>
      <top style="thin">
        <color theme="4" tint="-0.499984740745262"/>
      </top>
      <bottom style="dotted">
        <color theme="4" tint="-0.499984740745262"/>
      </bottom>
      <diagonal/>
    </border>
    <border>
      <left/>
      <right style="dotted">
        <color rgb="FF002060"/>
      </right>
      <top style="thin">
        <color theme="4" tint="-0.499984740745262"/>
      </top>
      <bottom style="dotted">
        <color theme="4" tint="-0.499984740745262"/>
      </bottom>
      <diagonal/>
    </border>
    <border>
      <left style="dotted">
        <color rgb="FF002060"/>
      </left>
      <right style="dotted">
        <color rgb="FF002060"/>
      </right>
      <top style="thin">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dotted">
        <color theme="4" tint="-0.499984740745262"/>
      </bottom>
      <diagonal/>
    </border>
    <border>
      <left style="dotted">
        <color rgb="FF002060"/>
      </left>
      <right style="thin">
        <color rgb="FF002060"/>
      </right>
      <top style="dotted">
        <color theme="4" tint="-0.499984740745262"/>
      </top>
      <bottom style="dotted">
        <color theme="4" tint="-0.499984740745262"/>
      </bottom>
      <diagonal/>
    </border>
    <border>
      <left/>
      <right style="dotted">
        <color rgb="FF002060"/>
      </right>
      <top style="dotted">
        <color theme="4" tint="-0.499984740745262"/>
      </top>
      <bottom style="dotted">
        <color theme="4" tint="-0.499984740745262"/>
      </bottom>
      <diagonal/>
    </border>
    <border>
      <left style="dotted">
        <color rgb="FF002060"/>
      </left>
      <right style="dotted">
        <color rgb="FF002060"/>
      </right>
      <top style="dotted">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medium">
        <color theme="4" tint="-0.499984740745262"/>
      </bottom>
      <diagonal/>
    </border>
    <border>
      <left style="dotted">
        <color rgb="FF002060"/>
      </left>
      <right style="thin">
        <color rgb="FF002060"/>
      </right>
      <top style="dotted">
        <color theme="4" tint="-0.499984740745262"/>
      </top>
      <bottom style="medium">
        <color theme="4" tint="-0.499984740745262"/>
      </bottom>
      <diagonal/>
    </border>
    <border>
      <left/>
      <right style="dotted">
        <color rgb="FF002060"/>
      </right>
      <top style="dotted">
        <color theme="4" tint="-0.499984740745262"/>
      </top>
      <bottom style="medium">
        <color theme="4" tint="-0.499984740745262"/>
      </bottom>
      <diagonal/>
    </border>
    <border>
      <left style="dotted">
        <color rgb="FF002060"/>
      </left>
      <right style="dotted">
        <color rgb="FF002060"/>
      </right>
      <top style="dotted">
        <color theme="4" tint="-0.499984740745262"/>
      </top>
      <bottom style="medium">
        <color theme="4" tint="-0.499984740745262"/>
      </bottom>
      <diagonal/>
    </border>
    <border>
      <left style="thin">
        <color theme="4" tint="-0.499984740745262"/>
      </left>
      <right style="dotted">
        <color rgb="FF002060"/>
      </right>
      <top style="medium">
        <color theme="4" tint="-0.499984740745262"/>
      </top>
      <bottom style="dotted">
        <color theme="4" tint="-0.499984740745262"/>
      </bottom>
      <diagonal/>
    </border>
    <border>
      <left style="dotted">
        <color rgb="FF002060"/>
      </left>
      <right style="thin">
        <color rgb="FF002060"/>
      </right>
      <top style="medium">
        <color theme="4" tint="-0.499984740745262"/>
      </top>
      <bottom style="dotted">
        <color theme="4" tint="-0.499984740745262"/>
      </bottom>
      <diagonal/>
    </border>
    <border>
      <left/>
      <right style="dotted">
        <color rgb="FF002060"/>
      </right>
      <top style="medium">
        <color theme="4" tint="-0.499984740745262"/>
      </top>
      <bottom style="dotted">
        <color theme="4" tint="-0.499984740745262"/>
      </bottom>
      <diagonal/>
    </border>
    <border>
      <left style="dotted">
        <color rgb="FF002060"/>
      </left>
      <right style="dotted">
        <color rgb="FF002060"/>
      </right>
      <top style="medium">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thin">
        <color theme="4" tint="-0.499984740745262"/>
      </bottom>
      <diagonal/>
    </border>
    <border>
      <left style="dotted">
        <color rgb="FF002060"/>
      </left>
      <right style="thin">
        <color rgb="FF002060"/>
      </right>
      <top style="dotted">
        <color theme="4" tint="-0.499984740745262"/>
      </top>
      <bottom style="thin">
        <color theme="4" tint="-0.499984740745262"/>
      </bottom>
      <diagonal/>
    </border>
    <border>
      <left/>
      <right style="dotted">
        <color rgb="FF002060"/>
      </right>
      <top style="dotted">
        <color theme="4" tint="-0.499984740745262"/>
      </top>
      <bottom style="thin">
        <color theme="4" tint="-0.499984740745262"/>
      </bottom>
      <diagonal/>
    </border>
    <border>
      <left style="dotted">
        <color rgb="FF002060"/>
      </left>
      <right style="dotted">
        <color rgb="FF002060"/>
      </right>
      <top style="dotted">
        <color theme="4" tint="-0.499984740745262"/>
      </top>
      <bottom style="thin">
        <color theme="4" tint="-0.499984740745262"/>
      </bottom>
      <diagonal/>
    </border>
    <border>
      <left style="dotted">
        <color rgb="FF002060"/>
      </left>
      <right style="thin">
        <color rgb="FF002060"/>
      </right>
      <top style="dotted">
        <color theme="4" tint="-0.499984740745262"/>
      </top>
      <bottom/>
      <diagonal/>
    </border>
    <border>
      <left style="dotted">
        <color rgb="FF002060"/>
      </left>
      <right style="thin">
        <color rgb="FF002060"/>
      </right>
      <top/>
      <bottom style="dott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ashed">
        <color rgb="FF002060"/>
      </left>
      <right style="dashed">
        <color rgb="FF002060"/>
      </right>
      <top style="medium">
        <color rgb="FF002060"/>
      </top>
      <bottom style="dashed">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ashed">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otted">
        <color rgb="FF002060"/>
      </left>
      <right style="thin">
        <color rgb="FF002060"/>
      </right>
      <top style="medium">
        <color rgb="FF002060"/>
      </top>
      <bottom/>
      <diagonal/>
    </border>
    <border>
      <left style="dotted">
        <color rgb="FF002060"/>
      </left>
      <right style="thin">
        <color rgb="FF002060"/>
      </right>
      <top/>
      <bottom style="medium">
        <color rgb="FF002060"/>
      </bottom>
      <diagonal/>
    </border>
    <border>
      <left style="thin">
        <color rgb="FF002060"/>
      </left>
      <right style="dashed">
        <color rgb="FF002060"/>
      </right>
      <top style="double">
        <color rgb="FF002060"/>
      </top>
      <bottom/>
      <diagonal/>
    </border>
    <border>
      <left style="thin">
        <color rgb="FF002060"/>
      </left>
      <right style="dashed">
        <color rgb="FF002060"/>
      </right>
      <top/>
      <bottom style="medium">
        <color rgb="FF002060"/>
      </bottom>
      <diagonal/>
    </border>
    <border>
      <left style="dashed">
        <color rgb="FF002060"/>
      </left>
      <right style="dashed">
        <color rgb="FF002060"/>
      </right>
      <top style="double">
        <color rgb="FF002060"/>
      </top>
      <bottom/>
      <diagonal/>
    </border>
    <border>
      <left style="dashed">
        <color rgb="FF002060"/>
      </left>
      <right style="thin">
        <color rgb="FF002060"/>
      </right>
      <top style="double">
        <color rgb="FF002060"/>
      </top>
      <bottom/>
      <diagonal/>
    </border>
    <border>
      <left style="dashed">
        <color rgb="FF002060"/>
      </left>
      <right style="thin">
        <color rgb="FF002060"/>
      </right>
      <top/>
      <bottom style="medium">
        <color rgb="FF002060"/>
      </bottom>
      <diagonal/>
    </border>
    <border>
      <left style="dotted">
        <color rgb="FF002060"/>
      </left>
      <right style="dotted">
        <color rgb="FF002060"/>
      </right>
      <top style="medium">
        <color rgb="FF002060"/>
      </top>
      <bottom/>
      <diagonal/>
    </border>
    <border>
      <left style="dotted">
        <color rgb="FF002060"/>
      </left>
      <right style="dotted">
        <color rgb="FF002060"/>
      </right>
      <top/>
      <bottom style="medium">
        <color rgb="FF002060"/>
      </bottom>
      <diagonal/>
    </border>
  </borders>
  <cellStyleXfs count="6">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1" fillId="0" borderId="0"/>
    <xf numFmtId="0" fontId="17" fillId="0" borderId="0"/>
    <xf numFmtId="9" fontId="17" fillId="0" borderId="0" applyFont="0" applyFill="0" applyBorder="0" applyAlignment="0" applyProtection="0"/>
  </cellStyleXfs>
  <cellXfs count="40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2" fontId="3" fillId="0" borderId="0" xfId="0" applyNumberFormat="1" applyFont="1" applyAlignment="1">
      <alignment vertical="center"/>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0" xfId="0" applyFont="1" applyBorder="1"/>
    <xf numFmtId="0" fontId="3" fillId="0" borderId="21" xfId="0" applyFont="1" applyBorder="1"/>
    <xf numFmtId="0" fontId="3" fillId="0" borderId="22"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8"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7" borderId="31"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3" fillId="0" borderId="0" xfId="0" applyFont="1" applyFill="1" applyAlignment="1">
      <alignment vertical="top"/>
    </xf>
    <xf numFmtId="0" fontId="3" fillId="0" borderId="3" xfId="0" applyFont="1" applyFill="1" applyBorder="1" applyAlignment="1">
      <alignment vertical="top"/>
    </xf>
    <xf numFmtId="0" fontId="3" fillId="0" borderId="0" xfId="0" applyFont="1" applyFill="1" applyBorder="1" applyAlignment="1">
      <alignment vertical="top"/>
    </xf>
    <xf numFmtId="0" fontId="21" fillId="0" borderId="0" xfId="0" applyFont="1" applyAlignment="1">
      <alignment horizontal="center"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Fill="1" applyBorder="1" applyAlignment="1">
      <alignment vertical="top"/>
    </xf>
    <xf numFmtId="0" fontId="3" fillId="0" borderId="22" xfId="0" applyFont="1" applyBorder="1" applyAlignment="1">
      <alignment vertical="center"/>
    </xf>
    <xf numFmtId="0" fontId="16" fillId="5" borderId="32"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7" fillId="0" borderId="39" xfId="0" applyFont="1" applyFill="1" applyBorder="1" applyAlignment="1">
      <alignment horizontal="left" vertical="center" wrapText="1"/>
    </xf>
    <xf numFmtId="0" fontId="8" fillId="0" borderId="39"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16" fillId="0" borderId="32" xfId="0" applyFont="1" applyBorder="1" applyAlignment="1">
      <alignment horizontal="center" vertical="center" wrapText="1"/>
    </xf>
    <xf numFmtId="0" fontId="16" fillId="5" borderId="34" xfId="0" applyFont="1" applyFill="1" applyBorder="1" applyAlignment="1">
      <alignment horizontal="center" vertical="center" wrapText="1"/>
    </xf>
    <xf numFmtId="0" fontId="3" fillId="0" borderId="0" xfId="0" applyFont="1" applyAlignment="1">
      <alignment vertical="top" wrapText="1"/>
    </xf>
    <xf numFmtId="0" fontId="16" fillId="5" borderId="52" xfId="0" applyFont="1" applyFill="1" applyBorder="1" applyAlignment="1">
      <alignment horizontal="center" vertical="center" wrapText="1"/>
    </xf>
    <xf numFmtId="0" fontId="16" fillId="5" borderId="53"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24" fillId="0" borderId="16" xfId="0" applyFont="1" applyBorder="1" applyAlignment="1">
      <alignment horizontal="center" vertical="center"/>
    </xf>
    <xf numFmtId="0" fontId="24" fillId="0" borderId="0" xfId="0" applyFont="1" applyBorder="1" applyAlignment="1">
      <alignment horizontal="center" vertical="center"/>
    </xf>
    <xf numFmtId="0" fontId="16" fillId="0" borderId="42"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24" fillId="0" borderId="0" xfId="0" applyFont="1" applyAlignment="1">
      <alignment horizontal="center" vertical="center"/>
    </xf>
    <xf numFmtId="0" fontId="7" fillId="0" borderId="41" xfId="0" applyFont="1" applyFill="1" applyBorder="1" applyAlignment="1">
      <alignment horizontal="left" vertical="center" wrapText="1"/>
    </xf>
    <xf numFmtId="0" fontId="16" fillId="0" borderId="48" xfId="0" applyFont="1" applyFill="1" applyBorder="1" applyAlignment="1">
      <alignment horizontal="center" vertical="center" wrapText="1"/>
    </xf>
    <xf numFmtId="0" fontId="8" fillId="0" borderId="43" xfId="0" applyFont="1" applyBorder="1" applyAlignment="1">
      <alignment vertical="center"/>
    </xf>
    <xf numFmtId="0" fontId="8" fillId="0" borderId="48" xfId="0" applyFont="1" applyBorder="1" applyAlignment="1">
      <alignment vertical="center"/>
    </xf>
    <xf numFmtId="0" fontId="7" fillId="0" borderId="56" xfId="0" applyFont="1" applyFill="1" applyBorder="1" applyAlignment="1">
      <alignment horizontal="left" vertical="center" wrapText="1"/>
    </xf>
    <xf numFmtId="0" fontId="16" fillId="0" borderId="57" xfId="0" applyFont="1" applyFill="1" applyBorder="1" applyAlignment="1">
      <alignment horizontal="center" vertical="center" wrapText="1"/>
    </xf>
    <xf numFmtId="0" fontId="8" fillId="0" borderId="56" xfId="0" applyFont="1" applyBorder="1" applyAlignment="1">
      <alignment vertical="center"/>
    </xf>
    <xf numFmtId="0" fontId="8" fillId="0" borderId="57" xfId="0" applyFont="1" applyBorder="1" applyAlignment="1">
      <alignment vertical="center"/>
    </xf>
    <xf numFmtId="0" fontId="7" fillId="0" borderId="59" xfId="0" applyFont="1" applyFill="1" applyBorder="1" applyAlignment="1">
      <alignment horizontal="left" vertical="center" wrapText="1"/>
    </xf>
    <xf numFmtId="0" fontId="16" fillId="0" borderId="60" xfId="0" applyFont="1" applyFill="1" applyBorder="1" applyAlignment="1">
      <alignment horizontal="center" vertical="center" wrapText="1"/>
    </xf>
    <xf numFmtId="0" fontId="8" fillId="0" borderId="59" xfId="0" applyFont="1" applyBorder="1" applyAlignment="1">
      <alignment vertical="center"/>
    </xf>
    <xf numFmtId="0" fontId="8" fillId="0" borderId="60" xfId="0" applyFont="1" applyBorder="1" applyAlignment="1">
      <alignment vertical="center"/>
    </xf>
    <xf numFmtId="0" fontId="7" fillId="0" borderId="62" xfId="0" applyFont="1" applyFill="1" applyBorder="1" applyAlignment="1">
      <alignment horizontal="left" vertical="center" wrapText="1"/>
    </xf>
    <xf numFmtId="0" fontId="16" fillId="0" borderId="63" xfId="0" applyFont="1" applyFill="1" applyBorder="1" applyAlignment="1">
      <alignment horizontal="center" vertical="center" wrapText="1"/>
    </xf>
    <xf numFmtId="0" fontId="8" fillId="0" borderId="62" xfId="0" applyFont="1" applyBorder="1" applyAlignment="1">
      <alignment vertical="center"/>
    </xf>
    <xf numFmtId="0" fontId="8" fillId="0" borderId="63" xfId="0" applyFont="1" applyBorder="1" applyAlignment="1">
      <alignment vertical="center"/>
    </xf>
    <xf numFmtId="0" fontId="7" fillId="0" borderId="65" xfId="0" applyFont="1" applyFill="1" applyBorder="1" applyAlignment="1">
      <alignment horizontal="left" vertical="center" wrapText="1"/>
    </xf>
    <xf numFmtId="0" fontId="16" fillId="0" borderId="66" xfId="0" applyFont="1" applyFill="1" applyBorder="1" applyAlignment="1">
      <alignment horizontal="center" vertical="center" wrapText="1"/>
    </xf>
    <xf numFmtId="0" fontId="8" fillId="0" borderId="65" xfId="0" applyFont="1" applyBorder="1" applyAlignment="1">
      <alignment vertical="center"/>
    </xf>
    <xf numFmtId="0" fontId="8" fillId="0" borderId="66" xfId="0" applyFont="1" applyBorder="1" applyAlignment="1">
      <alignment vertical="center"/>
    </xf>
    <xf numFmtId="0" fontId="7" fillId="0" borderId="68" xfId="0" applyFont="1" applyFill="1" applyBorder="1" applyAlignment="1">
      <alignment horizontal="left" vertical="center" wrapText="1"/>
    </xf>
    <xf numFmtId="0" fontId="16" fillId="0" borderId="69" xfId="0" applyFont="1" applyFill="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vertical="center"/>
    </xf>
    <xf numFmtId="0" fontId="7" fillId="0" borderId="71" xfId="0" applyFont="1" applyFill="1" applyBorder="1" applyAlignment="1">
      <alignment horizontal="left" vertical="center" wrapText="1"/>
    </xf>
    <xf numFmtId="0" fontId="16" fillId="0" borderId="72" xfId="0" applyFont="1" applyFill="1" applyBorder="1" applyAlignment="1">
      <alignment horizontal="center" vertical="center" wrapText="1"/>
    </xf>
    <xf numFmtId="0" fontId="8" fillId="0" borderId="71" xfId="0" applyFont="1" applyBorder="1" applyAlignment="1">
      <alignment vertical="center"/>
    </xf>
    <xf numFmtId="0" fontId="8" fillId="0" borderId="72" xfId="0" applyFont="1" applyBorder="1" applyAlignment="1">
      <alignment vertical="center"/>
    </xf>
    <xf numFmtId="0" fontId="7" fillId="0" borderId="74" xfId="0" applyFont="1" applyFill="1" applyBorder="1" applyAlignment="1">
      <alignment horizontal="left" vertical="center" wrapText="1"/>
    </xf>
    <xf numFmtId="0" fontId="16" fillId="0" borderId="75" xfId="0" applyFont="1" applyFill="1" applyBorder="1" applyAlignment="1">
      <alignment horizontal="center" vertical="center" wrapText="1"/>
    </xf>
    <xf numFmtId="0" fontId="8" fillId="0" borderId="74" xfId="0" applyFont="1" applyBorder="1" applyAlignment="1">
      <alignment vertical="center"/>
    </xf>
    <xf numFmtId="0" fontId="8" fillId="0" borderId="75" xfId="0" applyFont="1" applyBorder="1" applyAlignment="1">
      <alignment vertical="center"/>
    </xf>
    <xf numFmtId="0" fontId="7" fillId="0" borderId="0" xfId="0" applyFont="1" applyFill="1" applyBorder="1" applyAlignment="1">
      <alignment horizontal="left" vertical="center" wrapText="1"/>
    </xf>
    <xf numFmtId="0" fontId="3" fillId="0" borderId="20" xfId="0" applyFont="1" applyFill="1" applyBorder="1" applyAlignment="1">
      <alignment vertical="center"/>
    </xf>
    <xf numFmtId="0" fontId="24" fillId="0" borderId="21" xfId="0" applyFont="1" applyBorder="1" applyAlignment="1">
      <alignment horizontal="center" vertical="center"/>
    </xf>
    <xf numFmtId="0" fontId="7" fillId="0" borderId="21" xfId="0" applyFont="1" applyFill="1" applyBorder="1" applyAlignment="1">
      <alignment horizontal="left" vertical="center" wrapText="1"/>
    </xf>
    <xf numFmtId="0" fontId="16" fillId="0" borderId="79" xfId="0" applyFont="1" applyFill="1" applyBorder="1" applyAlignment="1">
      <alignment horizontal="center" vertical="center" wrapText="1"/>
    </xf>
    <xf numFmtId="0" fontId="8" fillId="0" borderId="81" xfId="0" applyFont="1" applyBorder="1" applyAlignment="1">
      <alignment vertical="center"/>
    </xf>
    <xf numFmtId="0" fontId="7" fillId="0" borderId="81" xfId="0" applyFont="1" applyFill="1" applyBorder="1" applyAlignment="1">
      <alignment horizontal="left" vertical="center" wrapText="1"/>
    </xf>
    <xf numFmtId="0" fontId="8" fillId="0" borderId="79" xfId="0" applyFont="1" applyBorder="1" applyAlignment="1">
      <alignment vertical="center"/>
    </xf>
    <xf numFmtId="0" fontId="16" fillId="0" borderId="83" xfId="0" applyFont="1" applyFill="1" applyBorder="1" applyAlignment="1">
      <alignment horizontal="center" vertical="center" wrapText="1"/>
    </xf>
    <xf numFmtId="0" fontId="8" fillId="0" borderId="85" xfId="0" applyFont="1" applyBorder="1" applyAlignment="1">
      <alignment vertical="center"/>
    </xf>
    <xf numFmtId="0" fontId="7" fillId="0" borderId="85" xfId="0" applyFont="1" applyFill="1" applyBorder="1" applyAlignment="1">
      <alignment horizontal="left" vertical="center" wrapText="1"/>
    </xf>
    <xf numFmtId="0" fontId="8" fillId="0" borderId="83" xfId="0" applyFont="1" applyBorder="1" applyAlignment="1">
      <alignment vertical="center"/>
    </xf>
    <xf numFmtId="0" fontId="16" fillId="0" borderId="87" xfId="0" applyFont="1" applyFill="1" applyBorder="1" applyAlignment="1">
      <alignment horizontal="center" vertical="center" wrapText="1"/>
    </xf>
    <xf numFmtId="0" fontId="8" fillId="0" borderId="89" xfId="0" applyFont="1" applyBorder="1" applyAlignment="1">
      <alignment vertical="center"/>
    </xf>
    <xf numFmtId="0" fontId="7" fillId="0" borderId="89" xfId="0" applyFont="1" applyFill="1" applyBorder="1" applyAlignment="1">
      <alignment horizontal="left" vertical="center" wrapText="1"/>
    </xf>
    <xf numFmtId="0" fontId="8" fillId="0" borderId="87" xfId="0" applyFont="1" applyBorder="1" applyAlignment="1">
      <alignment vertical="center"/>
    </xf>
    <xf numFmtId="0" fontId="16" fillId="0" borderId="91" xfId="0" applyFont="1" applyFill="1" applyBorder="1" applyAlignment="1">
      <alignment horizontal="center" vertical="center" wrapText="1"/>
    </xf>
    <xf numFmtId="0" fontId="8" fillId="0" borderId="93" xfId="0" applyFont="1" applyBorder="1" applyAlignment="1">
      <alignment vertical="center"/>
    </xf>
    <xf numFmtId="0" fontId="7" fillId="0" borderId="93" xfId="0" applyFont="1" applyFill="1" applyBorder="1" applyAlignment="1">
      <alignment horizontal="left" vertical="center" wrapText="1"/>
    </xf>
    <xf numFmtId="0" fontId="8" fillId="0" borderId="91" xfId="0" applyFont="1" applyBorder="1" applyAlignment="1">
      <alignment vertical="center"/>
    </xf>
    <xf numFmtId="0" fontId="16" fillId="0" borderId="95" xfId="0" applyFont="1" applyFill="1" applyBorder="1" applyAlignment="1">
      <alignment horizontal="center" vertical="center" wrapText="1"/>
    </xf>
    <xf numFmtId="0" fontId="8" fillId="0" borderId="97" xfId="0" applyFont="1" applyBorder="1" applyAlignment="1">
      <alignment vertical="center"/>
    </xf>
    <xf numFmtId="0" fontId="7" fillId="0" borderId="97" xfId="0" applyFont="1" applyFill="1" applyBorder="1" applyAlignment="1">
      <alignment horizontal="left" vertical="center" wrapText="1"/>
    </xf>
    <xf numFmtId="0" fontId="8" fillId="0" borderId="95" xfId="0" applyFont="1" applyBorder="1" applyAlignment="1">
      <alignment vertical="center"/>
    </xf>
    <xf numFmtId="0" fontId="7" fillId="0" borderId="56" xfId="0" applyFont="1" applyBorder="1" applyAlignment="1">
      <alignment vertical="center" wrapText="1"/>
    </xf>
    <xf numFmtId="0" fontId="16" fillId="0" borderId="57" xfId="0" applyFont="1" applyBorder="1" applyAlignment="1">
      <alignment horizontal="center" vertical="center" wrapText="1"/>
    </xf>
    <xf numFmtId="0" fontId="7" fillId="0" borderId="57" xfId="0" applyFont="1" applyBorder="1" applyAlignment="1">
      <alignment vertical="center" wrapText="1"/>
    </xf>
    <xf numFmtId="0" fontId="25" fillId="0" borderId="43"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39" xfId="0" applyFont="1" applyFill="1" applyBorder="1" applyAlignment="1">
      <alignment horizontal="left" wrapText="1"/>
    </xf>
    <xf numFmtId="0" fontId="25" fillId="0" borderId="56"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5"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59" xfId="0" applyFont="1" applyFill="1" applyBorder="1" applyAlignment="1">
      <alignment horizontal="left" vertical="center" wrapText="1"/>
    </xf>
    <xf numFmtId="0" fontId="25" fillId="0" borderId="68" xfId="0" applyFont="1" applyFill="1" applyBorder="1" applyAlignment="1">
      <alignment horizontal="left" vertical="center" wrapText="1"/>
    </xf>
    <xf numFmtId="0" fontId="25" fillId="0" borderId="71" xfId="0" applyFont="1" applyFill="1" applyBorder="1" applyAlignment="1">
      <alignment horizontal="left" vertical="center" wrapText="1"/>
    </xf>
    <xf numFmtId="0" fontId="25" fillId="0" borderId="74" xfId="0" applyFont="1" applyFill="1" applyBorder="1" applyAlignment="1">
      <alignment horizontal="left" vertical="center" wrapText="1"/>
    </xf>
    <xf numFmtId="0" fontId="25" fillId="0" borderId="78" xfId="0" applyFont="1" applyFill="1" applyBorder="1" applyAlignment="1">
      <alignment horizontal="left" vertical="center" wrapText="1"/>
    </xf>
    <xf numFmtId="0" fontId="25" fillId="0" borderId="82" xfId="0" applyFont="1" applyFill="1" applyBorder="1" applyAlignment="1">
      <alignment horizontal="left" vertical="center" wrapText="1"/>
    </xf>
    <xf numFmtId="0" fontId="25" fillId="0" borderId="86" xfId="0" applyFont="1" applyFill="1" applyBorder="1" applyAlignment="1">
      <alignment horizontal="left" vertical="center" wrapText="1"/>
    </xf>
    <xf numFmtId="0" fontId="25" fillId="0" borderId="90" xfId="0" applyFont="1" applyFill="1" applyBorder="1" applyAlignment="1">
      <alignment horizontal="left" vertical="center" wrapText="1"/>
    </xf>
    <xf numFmtId="0" fontId="25" fillId="0" borderId="94" xfId="0" applyFont="1" applyFill="1" applyBorder="1" applyAlignment="1">
      <alignment horizontal="left" vertical="center" wrapText="1"/>
    </xf>
    <xf numFmtId="0" fontId="25" fillId="0" borderId="56" xfId="0" applyFont="1" applyBorder="1" applyAlignment="1">
      <alignment vertical="center" wrapText="1"/>
    </xf>
    <xf numFmtId="0" fontId="26" fillId="0" borderId="44" xfId="0" applyFont="1" applyFill="1" applyBorder="1" applyAlignment="1">
      <alignment horizontal="left" vertical="center" wrapText="1"/>
    </xf>
    <xf numFmtId="0" fontId="26" fillId="0" borderId="43" xfId="0" applyFont="1" applyBorder="1" applyAlignment="1">
      <alignment vertical="center"/>
    </xf>
    <xf numFmtId="0" fontId="26" fillId="0" borderId="43" xfId="0" applyFont="1" applyFill="1" applyBorder="1" applyAlignment="1">
      <alignment horizontal="left" vertical="top" wrapText="1"/>
    </xf>
    <xf numFmtId="0" fontId="26" fillId="0" borderId="46" xfId="0" applyFont="1" applyFill="1" applyBorder="1" applyAlignment="1">
      <alignment horizontal="left" vertical="center" wrapText="1"/>
    </xf>
    <xf numFmtId="0" fontId="26" fillId="0" borderId="39" xfId="0" applyFont="1" applyBorder="1" applyAlignment="1">
      <alignment vertical="center"/>
    </xf>
    <xf numFmtId="0" fontId="26" fillId="0" borderId="39" xfId="0" applyFont="1" applyFill="1" applyBorder="1" applyAlignment="1">
      <alignment horizontal="left" vertical="top" wrapText="1"/>
    </xf>
    <xf numFmtId="0" fontId="27" fillId="0" borderId="58" xfId="2" applyFont="1" applyFill="1" applyBorder="1" applyAlignment="1">
      <alignment horizontal="left" vertical="center" wrapText="1"/>
    </xf>
    <xf numFmtId="0" fontId="26" fillId="0" borderId="56" xfId="0" applyFont="1" applyBorder="1" applyAlignment="1">
      <alignment vertical="center"/>
    </xf>
    <xf numFmtId="0" fontId="26" fillId="0" borderId="56" xfId="0" applyFont="1" applyFill="1" applyBorder="1" applyAlignment="1">
      <alignment horizontal="left" vertical="top" wrapText="1"/>
    </xf>
    <xf numFmtId="0" fontId="26" fillId="0" borderId="64" xfId="0" applyFont="1" applyFill="1" applyBorder="1" applyAlignment="1">
      <alignment horizontal="left" vertical="center" wrapText="1"/>
    </xf>
    <xf numFmtId="0" fontId="26" fillId="0" borderId="62" xfId="0" applyFont="1" applyBorder="1" applyAlignment="1">
      <alignment vertical="center"/>
    </xf>
    <xf numFmtId="0" fontId="26" fillId="0" borderId="62" xfId="0" applyFont="1" applyFill="1" applyBorder="1" applyAlignment="1">
      <alignment horizontal="left" vertical="top" wrapText="1"/>
    </xf>
    <xf numFmtId="0" fontId="26" fillId="0" borderId="67" xfId="0" applyFont="1" applyFill="1" applyBorder="1" applyAlignment="1">
      <alignment horizontal="left" vertical="center" wrapText="1"/>
    </xf>
    <xf numFmtId="0" fontId="26" fillId="0" borderId="65" xfId="0" applyFont="1" applyBorder="1" applyAlignment="1">
      <alignment vertical="center"/>
    </xf>
    <xf numFmtId="0" fontId="26" fillId="0" borderId="65" xfId="0" applyFont="1" applyFill="1" applyBorder="1" applyAlignment="1">
      <alignment horizontal="left" vertical="top" wrapText="1"/>
    </xf>
    <xf numFmtId="0" fontId="26" fillId="0" borderId="45" xfId="0" applyFont="1" applyFill="1" applyBorder="1" applyAlignment="1">
      <alignment horizontal="left" vertical="center" wrapText="1"/>
    </xf>
    <xf numFmtId="0" fontId="26" fillId="0" borderId="41" xfId="0" applyFont="1" applyBorder="1" applyAlignment="1">
      <alignment vertical="center"/>
    </xf>
    <xf numFmtId="0" fontId="26" fillId="0" borderId="41" xfId="0" applyFont="1" applyFill="1" applyBorder="1" applyAlignment="1">
      <alignment horizontal="left" vertical="top" wrapText="1"/>
    </xf>
    <xf numFmtId="0" fontId="26" fillId="0" borderId="41" xfId="0" applyFont="1" applyBorder="1" applyAlignment="1">
      <alignment vertical="center" wrapText="1"/>
    </xf>
    <xf numFmtId="0" fontId="26" fillId="0" borderId="61" xfId="0" applyFont="1" applyFill="1" applyBorder="1" applyAlignment="1">
      <alignment horizontal="left" vertical="center" wrapText="1"/>
    </xf>
    <xf numFmtId="0" fontId="26" fillId="0" borderId="59" xfId="0" applyFont="1" applyBorder="1" applyAlignment="1">
      <alignment vertical="center"/>
    </xf>
    <xf numFmtId="0" fontId="26" fillId="0" borderId="59" xfId="0" applyFont="1" applyFill="1" applyBorder="1" applyAlignment="1">
      <alignment horizontal="left" vertical="top" wrapText="1"/>
    </xf>
    <xf numFmtId="0" fontId="26" fillId="0" borderId="41"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70" xfId="0" applyFont="1" applyFill="1" applyBorder="1" applyAlignment="1">
      <alignment horizontal="left" vertical="center" wrapText="1"/>
    </xf>
    <xf numFmtId="0" fontId="26" fillId="0" borderId="68" xfId="0" applyFont="1" applyBorder="1" applyAlignment="1">
      <alignment vertical="center"/>
    </xf>
    <xf numFmtId="0" fontId="26" fillId="0" borderId="68" xfId="0" applyFont="1" applyFill="1" applyBorder="1" applyAlignment="1">
      <alignment horizontal="left" vertical="center" wrapText="1"/>
    </xf>
    <xf numFmtId="0" fontId="26" fillId="0" borderId="73" xfId="0" applyFont="1" applyFill="1" applyBorder="1" applyAlignment="1">
      <alignment horizontal="left" vertical="center" wrapText="1"/>
    </xf>
    <xf numFmtId="0" fontId="26" fillId="0" borderId="71" xfId="0" applyFont="1" applyBorder="1" applyAlignment="1">
      <alignment vertical="center"/>
    </xf>
    <xf numFmtId="0" fontId="26" fillId="0" borderId="71"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56"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6" fillId="0" borderId="76" xfId="0" applyFont="1" applyFill="1" applyBorder="1" applyAlignment="1">
      <alignment horizontal="left" vertical="center" wrapText="1"/>
    </xf>
    <xf numFmtId="0" fontId="26" fillId="0" borderId="74" xfId="0" applyFont="1" applyBorder="1" applyAlignment="1">
      <alignment vertical="center"/>
    </xf>
    <xf numFmtId="0" fontId="26" fillId="0" borderId="74" xfId="0" applyFont="1" applyFill="1" applyBorder="1" applyAlignment="1">
      <alignment horizontal="left" vertical="center" wrapText="1"/>
    </xf>
    <xf numFmtId="0" fontId="26" fillId="0" borderId="46"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62"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81" xfId="0" applyFont="1" applyBorder="1" applyAlignment="1">
      <alignment vertical="center"/>
    </xf>
    <xf numFmtId="0" fontId="26" fillId="0" borderId="81" xfId="0" applyFont="1" applyFill="1" applyBorder="1" applyAlignment="1">
      <alignment horizontal="left" vertical="center" wrapText="1"/>
    </xf>
    <xf numFmtId="0" fontId="26" fillId="0" borderId="84" xfId="0" applyFont="1" applyFill="1" applyBorder="1" applyAlignment="1">
      <alignment horizontal="left" vertical="center" wrapText="1"/>
    </xf>
    <xf numFmtId="0" fontId="26" fillId="0" borderId="85" xfId="0" applyFont="1" applyBorder="1" applyAlignment="1">
      <alignment vertical="center"/>
    </xf>
    <xf numFmtId="0" fontId="26" fillId="0" borderId="85" xfId="0" applyFont="1" applyFill="1" applyBorder="1" applyAlignment="1">
      <alignment horizontal="left" vertical="center" wrapText="1"/>
    </xf>
    <xf numFmtId="0" fontId="26" fillId="0" borderId="88" xfId="0" applyFont="1" applyFill="1" applyBorder="1" applyAlignment="1">
      <alignment horizontal="left" vertical="center" wrapText="1"/>
    </xf>
    <xf numFmtId="0" fontId="26" fillId="0" borderId="89" xfId="0" applyFont="1" applyBorder="1" applyAlignment="1">
      <alignment vertical="center"/>
    </xf>
    <xf numFmtId="0" fontId="26" fillId="0" borderId="89" xfId="0" applyFont="1" applyFill="1" applyBorder="1" applyAlignment="1">
      <alignment horizontal="left" vertical="center" wrapText="1"/>
    </xf>
    <xf numFmtId="0" fontId="26" fillId="0" borderId="92" xfId="0" applyFont="1" applyFill="1" applyBorder="1" applyAlignment="1">
      <alignment horizontal="left" vertical="center" wrapText="1"/>
    </xf>
    <xf numFmtId="0" fontId="26" fillId="0" borderId="93" xfId="0" applyFont="1" applyBorder="1" applyAlignment="1">
      <alignment vertical="center"/>
    </xf>
    <xf numFmtId="0" fontId="26" fillId="0" borderId="93" xfId="0" applyFont="1" applyFill="1" applyBorder="1" applyAlignment="1">
      <alignment horizontal="left" vertical="center" wrapText="1"/>
    </xf>
    <xf numFmtId="0" fontId="26" fillId="0" borderId="96" xfId="0" applyFont="1" applyFill="1" applyBorder="1" applyAlignment="1">
      <alignment horizontal="left" vertical="center" wrapText="1"/>
    </xf>
    <xf numFmtId="0" fontId="26" fillId="0" borderId="97" xfId="0" applyFont="1" applyBorder="1" applyAlignment="1">
      <alignment vertical="center"/>
    </xf>
    <xf numFmtId="0" fontId="26" fillId="0" borderId="97" xfId="0" applyFont="1" applyFill="1" applyBorder="1" applyAlignment="1">
      <alignment horizontal="left" vertical="center" wrapText="1"/>
    </xf>
    <xf numFmtId="0" fontId="26" fillId="0" borderId="58" xfId="0" applyFont="1" applyBorder="1" applyAlignment="1">
      <alignment vertical="center" wrapText="1"/>
    </xf>
    <xf numFmtId="0" fontId="26" fillId="0" borderId="56" xfId="0" applyFont="1" applyBorder="1" applyAlignment="1">
      <alignment vertical="center" wrapText="1"/>
    </xf>
    <xf numFmtId="0" fontId="26" fillId="0" borderId="56" xfId="0" applyFont="1" applyBorder="1" applyAlignment="1">
      <alignment horizontal="left" vertical="center" wrapText="1"/>
    </xf>
    <xf numFmtId="0" fontId="4" fillId="0" borderId="0" xfId="0" applyFont="1" applyAlignment="1">
      <alignment horizontal="center" vertical="top"/>
    </xf>
    <xf numFmtId="0" fontId="3" fillId="10" borderId="27" xfId="0" applyFont="1" applyFill="1" applyBorder="1" applyAlignment="1">
      <alignment vertical="center"/>
    </xf>
    <xf numFmtId="0" fontId="3" fillId="9" borderId="29" xfId="0" applyFont="1" applyFill="1" applyBorder="1" applyAlignment="1">
      <alignment vertical="center"/>
    </xf>
    <xf numFmtId="0" fontId="22" fillId="0" borderId="0" xfId="0" applyFont="1" applyBorder="1" applyAlignment="1">
      <alignment vertical="center"/>
    </xf>
    <xf numFmtId="0" fontId="0" fillId="0" borderId="0" xfId="0" applyAlignment="1">
      <alignment vertical="center" wrapText="1"/>
    </xf>
    <xf numFmtId="0" fontId="30" fillId="0" borderId="15" xfId="0" applyFont="1" applyBorder="1"/>
    <xf numFmtId="0" fontId="30" fillId="0" borderId="16" xfId="0" applyFont="1" applyBorder="1"/>
    <xf numFmtId="0" fontId="30" fillId="0" borderId="17" xfId="0" applyFont="1" applyBorder="1"/>
    <xf numFmtId="0" fontId="30" fillId="0" borderId="0" xfId="0" applyFont="1"/>
    <xf numFmtId="0" fontId="30" fillId="0" borderId="18" xfId="0" applyFont="1" applyBorder="1"/>
    <xf numFmtId="0" fontId="30" fillId="0" borderId="19" xfId="0" applyFont="1" applyBorder="1"/>
    <xf numFmtId="0" fontId="30" fillId="0" borderId="18" xfId="0" applyFont="1" applyFill="1" applyBorder="1"/>
    <xf numFmtId="0" fontId="31" fillId="0" borderId="0" xfId="0" applyFont="1" applyFill="1" applyBorder="1" applyAlignment="1">
      <alignment horizontal="center" vertical="center"/>
    </xf>
    <xf numFmtId="0" fontId="30" fillId="0" borderId="19" xfId="0" applyFont="1" applyFill="1" applyBorder="1"/>
    <xf numFmtId="0" fontId="30" fillId="0" borderId="0" xfId="0" applyFont="1" applyFill="1"/>
    <xf numFmtId="0" fontId="30" fillId="0" borderId="0" xfId="0" applyFont="1" applyBorder="1"/>
    <xf numFmtId="0" fontId="32" fillId="0" borderId="0" xfId="0" applyFont="1" applyFill="1" applyBorder="1" applyAlignment="1">
      <alignment horizontal="center" vertical="center"/>
    </xf>
    <xf numFmtId="0" fontId="30" fillId="0" borderId="20" xfId="0" applyFont="1" applyBorder="1"/>
    <xf numFmtId="0" fontId="30" fillId="0" borderId="21" xfId="0" applyFont="1" applyBorder="1"/>
    <xf numFmtId="0" fontId="30" fillId="0" borderId="22" xfId="0" applyFont="1" applyBorder="1"/>
    <xf numFmtId="0" fontId="23" fillId="0" borderId="32" xfId="0" applyFont="1" applyBorder="1" applyAlignment="1">
      <alignment horizontal="center" vertical="center" wrapText="1"/>
    </xf>
    <xf numFmtId="164" fontId="36" fillId="0" borderId="32" xfId="0" applyNumberFormat="1" applyFont="1" applyFill="1" applyBorder="1" applyAlignment="1">
      <alignment horizontal="center" vertical="center" wrapText="1"/>
    </xf>
    <xf numFmtId="0" fontId="38" fillId="0" borderId="52" xfId="0" applyFont="1" applyBorder="1" applyAlignment="1">
      <alignment horizontal="left" vertical="top" wrapText="1"/>
    </xf>
    <xf numFmtId="0" fontId="38" fillId="0" borderId="34" xfId="0" applyFont="1" applyBorder="1" applyAlignment="1">
      <alignment horizontal="left" vertical="center" wrapText="1"/>
    </xf>
    <xf numFmtId="0" fontId="38" fillId="0" borderId="34" xfId="0" applyFont="1" applyFill="1" applyBorder="1" applyAlignment="1">
      <alignment vertical="center" wrapText="1"/>
    </xf>
    <xf numFmtId="0" fontId="38" fillId="0" borderId="35" xfId="0" applyFont="1" applyBorder="1" applyAlignment="1">
      <alignment horizontal="left" vertical="center" wrapText="1"/>
    </xf>
    <xf numFmtId="0" fontId="38" fillId="0" borderId="32" xfId="0" applyFont="1" applyBorder="1" applyAlignment="1">
      <alignment horizontal="left" vertical="center" wrapText="1"/>
    </xf>
    <xf numFmtId="0" fontId="38" fillId="0" borderId="32" xfId="0" applyFont="1" applyFill="1" applyBorder="1" applyAlignment="1">
      <alignment horizontal="left" vertical="center" wrapText="1"/>
    </xf>
    <xf numFmtId="0" fontId="38" fillId="0" borderId="33" xfId="0" applyFont="1" applyBorder="1" applyAlignment="1">
      <alignment horizontal="left" vertical="center" wrapText="1"/>
    </xf>
    <xf numFmtId="0" fontId="38" fillId="0" borderId="37" xfId="0" applyFont="1" applyBorder="1" applyAlignment="1">
      <alignment horizontal="left" vertical="center" wrapText="1"/>
    </xf>
    <xf numFmtId="0" fontId="38" fillId="0" borderId="38" xfId="0" applyFont="1" applyBorder="1" applyAlignment="1">
      <alignment horizontal="left" vertical="center" wrapText="1"/>
    </xf>
    <xf numFmtId="0" fontId="38" fillId="0" borderId="37" xfId="0" applyFont="1" applyFill="1" applyBorder="1" applyAlignment="1">
      <alignment horizontal="left" vertical="center" wrapText="1"/>
    </xf>
    <xf numFmtId="0" fontId="38" fillId="0" borderId="52" xfId="0" applyFont="1" applyBorder="1" applyAlignment="1">
      <alignment horizontal="left" vertical="center" wrapText="1"/>
    </xf>
    <xf numFmtId="0" fontId="38" fillId="0" borderId="34"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38" fillId="0" borderId="35" xfId="0" applyFont="1" applyFill="1" applyBorder="1" applyAlignment="1">
      <alignment horizontal="left" vertical="top" wrapText="1"/>
    </xf>
    <xf numFmtId="0" fontId="38" fillId="0" borderId="53" xfId="0" applyFont="1" applyBorder="1" applyAlignment="1">
      <alignment horizontal="left" vertical="center" wrapText="1"/>
    </xf>
    <xf numFmtId="0" fontId="38" fillId="0" borderId="54" xfId="0" applyFont="1" applyBorder="1" applyAlignment="1">
      <alignment horizontal="left" vertical="center" wrapText="1"/>
    </xf>
    <xf numFmtId="0" fontId="38" fillId="0" borderId="55" xfId="0" applyFont="1" applyBorder="1" applyAlignment="1">
      <alignment horizontal="left" vertical="center" wrapText="1"/>
    </xf>
    <xf numFmtId="0" fontId="15" fillId="0" borderId="21" xfId="0" applyFont="1" applyBorder="1" applyAlignment="1">
      <alignment vertical="center"/>
    </xf>
    <xf numFmtId="0" fontId="38" fillId="0" borderId="52" xfId="0" applyFont="1" applyFill="1" applyBorder="1" applyAlignment="1">
      <alignment horizontal="left" vertical="top" wrapText="1"/>
    </xf>
    <xf numFmtId="0" fontId="38" fillId="0" borderId="34" xfId="0" applyFont="1" applyFill="1" applyBorder="1" applyAlignment="1">
      <alignment horizontal="left" vertical="top" wrapText="1"/>
    </xf>
    <xf numFmtId="0" fontId="38" fillId="0" borderId="32" xfId="0" applyFont="1" applyFill="1" applyBorder="1" applyAlignment="1">
      <alignment horizontal="left" vertical="top" wrapText="1"/>
    </xf>
    <xf numFmtId="0" fontId="38" fillId="0" borderId="33" xfId="0" applyFont="1" applyFill="1" applyBorder="1" applyAlignment="1">
      <alignment horizontal="left" vertical="top" wrapText="1"/>
    </xf>
    <xf numFmtId="0" fontId="38" fillId="0" borderId="37" xfId="0" applyFont="1" applyFill="1" applyBorder="1" applyAlignment="1">
      <alignment horizontal="left" vertical="top" wrapText="1"/>
    </xf>
    <xf numFmtId="0" fontId="38" fillId="0" borderId="38" xfId="0" applyFont="1" applyFill="1" applyBorder="1" applyAlignment="1">
      <alignment horizontal="left" vertical="top" wrapText="1"/>
    </xf>
    <xf numFmtId="0" fontId="38" fillId="0" borderId="53" xfId="0" applyFont="1" applyFill="1" applyBorder="1" applyAlignment="1">
      <alignment horizontal="left" vertical="top" wrapText="1"/>
    </xf>
    <xf numFmtId="0" fontId="38" fillId="0" borderId="54" xfId="0" applyFont="1" applyFill="1" applyBorder="1" applyAlignment="1">
      <alignment horizontal="left" vertical="top" wrapText="1"/>
    </xf>
    <xf numFmtId="0" fontId="38" fillId="0" borderId="55" xfId="0" applyFont="1" applyFill="1" applyBorder="1" applyAlignment="1">
      <alignment horizontal="left" vertical="top" wrapText="1"/>
    </xf>
    <xf numFmtId="0" fontId="36" fillId="5" borderId="0" xfId="0" applyFont="1" applyFill="1"/>
    <xf numFmtId="0" fontId="3" fillId="0" borderId="15" xfId="0" applyFont="1" applyBorder="1" applyAlignment="1">
      <alignment vertical="center"/>
    </xf>
    <xf numFmtId="0" fontId="3" fillId="0" borderId="16" xfId="0" applyFont="1" applyFill="1" applyBorder="1" applyAlignment="1">
      <alignment vertical="center"/>
    </xf>
    <xf numFmtId="0" fontId="3" fillId="0" borderId="16" xfId="0" applyFont="1" applyBorder="1" applyAlignment="1">
      <alignment horizontal="center" vertical="center"/>
    </xf>
    <xf numFmtId="0" fontId="3" fillId="0" borderId="18" xfId="0" applyFont="1" applyBorder="1" applyAlignment="1">
      <alignment vertical="center"/>
    </xf>
    <xf numFmtId="14" fontId="3" fillId="0" borderId="0" xfId="0" applyNumberFormat="1" applyFont="1" applyBorder="1" applyAlignment="1">
      <alignment horizontal="left" vertical="center"/>
    </xf>
    <xf numFmtId="0" fontId="3" fillId="0" borderId="21" xfId="0" applyFont="1" applyFill="1" applyBorder="1" applyAlignment="1">
      <alignment vertical="center"/>
    </xf>
    <xf numFmtId="0" fontId="3" fillId="0" borderId="21" xfId="0" applyFont="1" applyBorder="1" applyAlignment="1">
      <alignment horizontal="center" vertical="center"/>
    </xf>
    <xf numFmtId="0" fontId="9" fillId="11" borderId="0" xfId="0" applyFont="1" applyFill="1" applyBorder="1" applyAlignment="1">
      <alignment horizontal="center" vertical="center"/>
    </xf>
    <xf numFmtId="49" fontId="33"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2" fillId="4" borderId="0" xfId="0" applyFont="1" applyFill="1" applyBorder="1" applyAlignment="1">
      <alignment horizontal="center" vertical="center"/>
    </xf>
    <xf numFmtId="0" fontId="22"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wrapText="1"/>
    </xf>
    <xf numFmtId="0" fontId="35" fillId="0" borderId="14"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6" xfId="0" applyFont="1" applyBorder="1" applyAlignment="1">
      <alignment horizontal="center" vertical="center" wrapText="1"/>
    </xf>
    <xf numFmtId="164" fontId="35" fillId="0" borderId="14" xfId="0" applyNumberFormat="1" applyFont="1" applyBorder="1" applyAlignment="1">
      <alignment horizontal="center" vertical="center" wrapText="1"/>
    </xf>
    <xf numFmtId="164" fontId="35" fillId="0" borderId="32" xfId="0" applyNumberFormat="1" applyFont="1" applyBorder="1" applyAlignment="1">
      <alignment horizontal="center" vertical="center" wrapText="1"/>
    </xf>
    <xf numFmtId="164" fontId="35" fillId="0" borderId="36" xfId="0" applyNumberFormat="1" applyFont="1" applyBorder="1" applyAlignment="1">
      <alignment horizontal="center" vertical="center" wrapText="1"/>
    </xf>
    <xf numFmtId="0" fontId="23" fillId="0" borderId="32" xfId="0" applyFont="1" applyBorder="1" applyAlignment="1">
      <alignment horizontal="center" vertical="center" wrapText="1"/>
    </xf>
    <xf numFmtId="0" fontId="23" fillId="0" borderId="36" xfId="0" applyFont="1" applyBorder="1" applyAlignment="1">
      <alignment horizontal="center" vertical="center" wrapText="1"/>
    </xf>
    <xf numFmtId="164" fontId="36" fillId="0" borderId="14" xfId="0" applyNumberFormat="1" applyFont="1" applyFill="1" applyBorder="1" applyAlignment="1">
      <alignment horizontal="center" vertical="center" wrapText="1"/>
    </xf>
    <xf numFmtId="164" fontId="36" fillId="0" borderId="32" xfId="0" applyNumberFormat="1" applyFont="1" applyFill="1" applyBorder="1" applyAlignment="1">
      <alignment horizontal="center" vertical="center" wrapText="1"/>
    </xf>
    <xf numFmtId="164" fontId="36" fillId="0" borderId="33" xfId="0" applyNumberFormat="1" applyFont="1" applyFill="1" applyBorder="1" applyAlignment="1">
      <alignment horizontal="center" vertical="center" wrapText="1"/>
    </xf>
    <xf numFmtId="164" fontId="36" fillId="0" borderId="34" xfId="0" applyNumberFormat="1" applyFont="1" applyFill="1" applyBorder="1" applyAlignment="1">
      <alignment horizontal="center" vertical="center" wrapText="1"/>
    </xf>
    <xf numFmtId="164" fontId="36" fillId="0" borderId="37" xfId="0" applyNumberFormat="1" applyFont="1" applyFill="1" applyBorder="1" applyAlignment="1">
      <alignment horizontal="center" vertical="center" wrapText="1"/>
    </xf>
    <xf numFmtId="164" fontId="36" fillId="0" borderId="38" xfId="0" applyNumberFormat="1" applyFont="1" applyFill="1" applyBorder="1" applyAlignment="1">
      <alignment horizontal="center" vertical="center" wrapText="1"/>
    </xf>
    <xf numFmtId="164" fontId="36" fillId="0" borderId="35" xfId="0" applyNumberFormat="1" applyFont="1" applyFill="1" applyBorder="1" applyAlignment="1">
      <alignment horizontal="center" vertical="center" wrapText="1"/>
    </xf>
    <xf numFmtId="164" fontId="36" fillId="0" borderId="52" xfId="0" applyNumberFormat="1" applyFont="1" applyFill="1" applyBorder="1" applyAlignment="1">
      <alignment horizontal="center" vertical="center" wrapText="1"/>
    </xf>
    <xf numFmtId="164" fontId="36" fillId="0" borderId="36" xfId="0" applyNumberFormat="1" applyFont="1" applyFill="1" applyBorder="1" applyAlignment="1">
      <alignment horizontal="center" vertical="center" wrapText="1"/>
    </xf>
    <xf numFmtId="0" fontId="35" fillId="0" borderId="10"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4" xfId="0" applyFont="1" applyBorder="1" applyAlignment="1">
      <alignment horizontal="center" vertical="center" wrapText="1"/>
    </xf>
    <xf numFmtId="164" fontId="35" fillId="0" borderId="10" xfId="0" applyNumberFormat="1" applyFont="1" applyBorder="1" applyAlignment="1">
      <alignment horizontal="center" vertical="center" wrapText="1"/>
    </xf>
    <xf numFmtId="164" fontId="35" fillId="0" borderId="14" xfId="0" applyNumberFormat="1" applyFont="1" applyFill="1" applyBorder="1" applyAlignment="1">
      <alignment horizontal="center" vertical="center" wrapText="1"/>
    </xf>
    <xf numFmtId="164" fontId="35" fillId="0" borderId="32" xfId="0" applyNumberFormat="1" applyFont="1" applyFill="1" applyBorder="1" applyAlignment="1">
      <alignment horizontal="center" vertical="center" wrapText="1"/>
    </xf>
    <xf numFmtId="164" fontId="35" fillId="0" borderId="36" xfId="0" applyNumberFormat="1"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38" fillId="0" borderId="34" xfId="0" applyFont="1" applyFill="1" applyBorder="1" applyAlignment="1">
      <alignment horizontal="left" vertical="top" wrapText="1"/>
    </xf>
    <xf numFmtId="0" fontId="38" fillId="0" borderId="35" xfId="0" applyFont="1" applyFill="1" applyBorder="1" applyAlignment="1">
      <alignment horizontal="left" vertical="top" wrapText="1"/>
    </xf>
    <xf numFmtId="0" fontId="34" fillId="12" borderId="10" xfId="0" applyFont="1" applyFill="1" applyBorder="1" applyAlignment="1">
      <alignment horizontal="center" vertical="center" wrapText="1"/>
    </xf>
    <xf numFmtId="0" fontId="34" fillId="12" borderId="36" xfId="0" applyFont="1" applyFill="1" applyBorder="1" applyAlignment="1">
      <alignment horizontal="center" vertical="center" wrapText="1"/>
    </xf>
    <xf numFmtId="0" fontId="34" fillId="12" borderId="104" xfId="0" applyFont="1" applyFill="1" applyBorder="1" applyAlignment="1">
      <alignment horizontal="center" vertical="center" wrapText="1"/>
    </xf>
    <xf numFmtId="0" fontId="34" fillId="12" borderId="106" xfId="0" applyFont="1" applyFill="1" applyBorder="1" applyAlignment="1">
      <alignment horizontal="center" vertical="center" wrapText="1"/>
    </xf>
    <xf numFmtId="0" fontId="18" fillId="0" borderId="23" xfId="0" applyFont="1" applyFill="1" applyBorder="1" applyAlignment="1">
      <alignment horizontal="center" vertical="center"/>
    </xf>
    <xf numFmtId="0" fontId="3" fillId="0" borderId="24" xfId="0" applyFont="1" applyBorder="1" applyAlignment="1">
      <alignment horizontal="center" vertical="center"/>
    </xf>
    <xf numFmtId="0" fontId="11" fillId="5" borderId="11" xfId="0" applyFont="1" applyFill="1" applyBorder="1" applyAlignment="1">
      <alignment vertical="center"/>
    </xf>
    <xf numFmtId="0" fontId="3" fillId="0" borderId="12" xfId="0" applyFont="1" applyBorder="1" applyAlignment="1">
      <alignmen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34" fillId="12" borderId="103" xfId="0" applyFont="1" applyFill="1" applyBorder="1" applyAlignment="1">
      <alignment horizontal="center" vertical="center" wrapText="1"/>
    </xf>
    <xf numFmtId="0" fontId="17" fillId="12" borderId="105" xfId="0" applyFont="1" applyFill="1" applyBorder="1" applyAlignment="1">
      <alignment horizontal="center" vertical="center" wrapText="1"/>
    </xf>
    <xf numFmtId="0" fontId="17" fillId="12" borderId="36" xfId="0"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18" fillId="0" borderId="12" xfId="0" applyNumberFormat="1" applyFont="1" applyFill="1" applyBorder="1" applyAlignment="1">
      <alignment horizontal="center" vertical="center"/>
    </xf>
    <xf numFmtId="164" fontId="18" fillId="0" borderId="13" xfId="0" applyNumberFormat="1" applyFont="1" applyFill="1" applyBorder="1" applyAlignment="1">
      <alignment horizontal="center" vertical="center"/>
    </xf>
    <xf numFmtId="0" fontId="16" fillId="5" borderId="53"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38" fillId="0" borderId="53" xfId="0" applyFont="1" applyFill="1" applyBorder="1" applyAlignment="1">
      <alignment horizontal="left" vertical="top" wrapText="1"/>
    </xf>
    <xf numFmtId="0" fontId="38" fillId="0" borderId="54" xfId="0" applyFont="1" applyFill="1" applyBorder="1" applyAlignment="1">
      <alignment horizontal="left" vertical="top" wrapText="1"/>
    </xf>
    <xf numFmtId="0" fontId="38" fillId="0" borderId="55" xfId="0" applyFont="1" applyFill="1" applyBorder="1" applyAlignment="1">
      <alignment horizontal="left" vertical="top" wrapText="1"/>
    </xf>
    <xf numFmtId="0" fontId="23" fillId="0" borderId="33"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52" xfId="0" applyFont="1" applyBorder="1" applyAlignment="1">
      <alignment horizontal="center" vertical="center" wrapText="1"/>
    </xf>
    <xf numFmtId="0" fontId="38" fillId="0" borderId="54" xfId="0" applyFont="1" applyBorder="1" applyAlignment="1">
      <alignment horizontal="left" vertical="center" wrapText="1"/>
    </xf>
    <xf numFmtId="0" fontId="38" fillId="0" borderId="55" xfId="0" applyFont="1" applyBorder="1" applyAlignment="1">
      <alignment horizontal="left" vertical="center" wrapText="1"/>
    </xf>
    <xf numFmtId="0" fontId="38" fillId="0" borderId="53" xfId="0" applyFont="1" applyFill="1" applyBorder="1" applyAlignment="1">
      <alignment horizontal="left" vertical="center" wrapText="1"/>
    </xf>
    <xf numFmtId="0" fontId="38" fillId="0" borderId="54" xfId="0" applyFont="1" applyFill="1" applyBorder="1" applyAlignment="1">
      <alignment horizontal="left" vertical="center" wrapText="1"/>
    </xf>
    <xf numFmtId="0" fontId="23"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14" xfId="0" applyFont="1" applyBorder="1" applyAlignment="1">
      <alignment horizontal="center" vertical="center" wrapText="1"/>
    </xf>
    <xf numFmtId="164" fontId="36" fillId="0" borderId="50" xfId="0" applyNumberFormat="1" applyFont="1" applyFill="1" applyBorder="1" applyAlignment="1">
      <alignment horizontal="center" vertical="center" wrapText="1"/>
    </xf>
    <xf numFmtId="164" fontId="37" fillId="0" borderId="51" xfId="0" applyNumberFormat="1" applyFont="1" applyFill="1" applyBorder="1" applyAlignment="1">
      <alignment horizontal="center" vertical="center" wrapText="1"/>
    </xf>
    <xf numFmtId="164" fontId="37" fillId="0" borderId="14" xfId="0" applyNumberFormat="1" applyFont="1" applyFill="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3" fillId="0" borderId="0" xfId="0" applyFont="1" applyBorder="1" applyAlignment="1">
      <alignment horizontal="center"/>
    </xf>
    <xf numFmtId="0" fontId="23" fillId="0" borderId="10" xfId="0" applyFont="1" applyBorder="1" applyAlignment="1">
      <alignment horizontal="center" vertical="center" wrapText="1"/>
    </xf>
    <xf numFmtId="0" fontId="16" fillId="0" borderId="69" xfId="0" applyFont="1" applyFill="1" applyBorder="1" applyAlignment="1">
      <alignment horizontal="center" vertical="center" wrapText="1"/>
    </xf>
    <xf numFmtId="0" fontId="0" fillId="0" borderId="77" xfId="0" applyBorder="1" applyAlignment="1">
      <alignment horizontal="center" vertical="center" wrapText="1"/>
    </xf>
    <xf numFmtId="0" fontId="16" fillId="0" borderId="98" xfId="0" applyFont="1" applyFill="1" applyBorder="1" applyAlignment="1">
      <alignment horizontal="center" vertical="center" wrapText="1"/>
    </xf>
    <xf numFmtId="0" fontId="0" fillId="0" borderId="99" xfId="0" applyBorder="1" applyAlignment="1">
      <alignment horizontal="center" vertical="center" wrapText="1"/>
    </xf>
    <xf numFmtId="0" fontId="0" fillId="0" borderId="63" xfId="0" applyBorder="1" applyAlignment="1">
      <alignment horizontal="center" vertical="center" wrapText="1"/>
    </xf>
    <xf numFmtId="0" fontId="16" fillId="0" borderId="32" xfId="0" applyFont="1" applyBorder="1" applyAlignment="1">
      <alignment horizontal="center" vertical="center" wrapText="1"/>
    </xf>
    <xf numFmtId="0" fontId="16" fillId="0" borderId="50" xfId="0" applyFont="1" applyBorder="1" applyAlignment="1">
      <alignment horizontal="center" vertical="center" wrapText="1"/>
    </xf>
    <xf numFmtId="0" fontId="0" fillId="0" borderId="14" xfId="0" applyBorder="1" applyAlignment="1">
      <alignment horizontal="center" vertical="center" wrapText="1"/>
    </xf>
    <xf numFmtId="0" fontId="10" fillId="0" borderId="18" xfId="0" applyFont="1" applyFill="1" applyBorder="1" applyAlignment="1">
      <alignment horizontal="center" vertical="center" wrapText="1"/>
    </xf>
    <xf numFmtId="0" fontId="34" fillId="12" borderId="47" xfId="0" applyFont="1" applyFill="1" applyBorder="1" applyAlignment="1">
      <alignment horizontal="center" vertical="center" wrapText="1"/>
    </xf>
    <xf numFmtId="0" fontId="24" fillId="12" borderId="49" xfId="0" applyFont="1" applyFill="1" applyBorder="1" applyAlignment="1">
      <alignment vertical="center"/>
    </xf>
    <xf numFmtId="0" fontId="34" fillId="12" borderId="121" xfId="0" applyFont="1" applyFill="1" applyBorder="1" applyAlignment="1">
      <alignment horizontal="center" vertical="center" wrapText="1"/>
    </xf>
    <xf numFmtId="0" fontId="34" fillId="12" borderId="122"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13"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112"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11" xfId="0" applyFont="1" applyFill="1" applyBorder="1" applyAlignment="1">
      <alignment horizontal="center" vertical="center" wrapText="1"/>
    </xf>
    <xf numFmtId="0" fontId="2" fillId="6" borderId="119" xfId="0" applyFont="1" applyFill="1" applyBorder="1" applyAlignment="1">
      <alignment horizontal="center" vertical="center" wrapText="1"/>
    </xf>
    <xf numFmtId="0" fontId="2" fillId="6" borderId="120" xfId="0" applyFont="1" applyFill="1" applyBorder="1" applyAlignment="1">
      <alignment horizontal="center" vertical="center" wrapText="1"/>
    </xf>
    <xf numFmtId="0" fontId="2" fillId="6" borderId="118" xfId="0" applyFont="1" applyFill="1" applyBorder="1" applyAlignment="1">
      <alignment horizontal="center" vertical="center" wrapText="1"/>
    </xf>
    <xf numFmtId="0" fontId="2" fillId="6" borderId="110" xfId="0" applyFont="1" applyFill="1" applyBorder="1" applyAlignment="1">
      <alignment horizontal="center" vertical="center" wrapText="1"/>
    </xf>
    <xf numFmtId="0" fontId="2" fillId="6" borderId="116" xfId="0" applyFont="1" applyFill="1" applyBorder="1" applyAlignment="1">
      <alignment horizontal="center" vertical="center" wrapText="1"/>
    </xf>
    <xf numFmtId="0" fontId="2" fillId="6" borderId="117" xfId="0" applyFont="1" applyFill="1" applyBorder="1" applyAlignment="1">
      <alignment horizontal="center" vertical="center" wrapText="1"/>
    </xf>
    <xf numFmtId="0" fontId="0" fillId="0" borderId="51" xfId="0"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34" fillId="12" borderId="114" xfId="0" applyFont="1" applyFill="1" applyBorder="1" applyAlignment="1">
      <alignment horizontal="center" vertical="center" wrapText="1"/>
    </xf>
    <xf numFmtId="0" fontId="34" fillId="12" borderId="115"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cellXfs>
  <cellStyles count="6">
    <cellStyle name="Hipervínculo" xfId="2" builtinId="8"/>
    <cellStyle name="Millares [0]" xfId="1" builtinId="6"/>
    <cellStyle name="Normal" xfId="0" builtinId="0"/>
    <cellStyle name="Normal 2" xfId="4"/>
    <cellStyle name="Normal 2 8 2" xfId="3"/>
    <cellStyle name="Porcentaje 2" xfId="5"/>
  </cellStyles>
  <dxfs count="35">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val="0"/>
        <i/>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009900"/>
      <color rgb="FFFF0000"/>
      <color rgb="FFFFDA8F"/>
      <color rgb="FFEE0000"/>
      <color rgb="FFBEE395"/>
      <color rgb="FFCCFF66"/>
      <color rgb="FF5F5F5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77000">
                    <a:srgbClr val="FF0000"/>
                  </a:gs>
                  <a:gs pos="25000">
                    <a:srgbClr val="FFFF00"/>
                  </a:gs>
                  <a:gs pos="41588">
                    <a:srgbClr val="FFFF00"/>
                  </a:gs>
                  <a:gs pos="52208">
                    <a:srgbClr val="FF6600"/>
                  </a:gs>
                  <a:gs pos="62000">
                    <a:srgbClr val="FF6600"/>
                  </a:gs>
                  <a:gs pos="100000">
                    <a:srgbClr val="8E0000"/>
                  </a:gs>
                </a:gsLst>
                <a:lin ang="5400000" scaled="0"/>
              </a:gradFill>
              <a:ln>
                <a:noFill/>
              </a:ln>
              <a:effectLst/>
            </c:spPr>
            <c:extLst>
              <c:ext xmlns:c16="http://schemas.microsoft.com/office/drawing/2014/chart" uri="{C3380CC4-5D6E-409C-BE32-E72D297353CC}">
                <c16:uniqueId val="{00000005-A05E-4852-8A37-3F207BCBAF13}"/>
              </c:ext>
            </c:extLst>
          </c:dPt>
          <c:cat>
            <c:strRef>
              <c:f>Gráficas!$I$12</c:f>
              <c:strCache>
                <c:ptCount val="1"/>
                <c:pt idx="0">
                  <c:v>POLÍTICA GOBIERNO DIGITAL (ANTES GOBIERNO EN LÍNEA)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9873728"/>
        <c:axId val="24987647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GOBIERNO DIGITAL (ANTES GOBIERNO EN LÍNEA)</c:v>
                </c:pt>
              </c:strCache>
            </c:strRef>
          </c:xVal>
          <c:yVal>
            <c:numRef>
              <c:f>Gráficas!$K$12</c:f>
              <c:numCache>
                <c:formatCode>0.0</c:formatCode>
                <c:ptCount val="1"/>
                <c:pt idx="0">
                  <c:v>52.481150793650798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9873728"/>
        <c:axId val="249876472"/>
      </c:scatterChart>
      <c:catAx>
        <c:axId val="24987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6472"/>
        <c:crosses val="autoZero"/>
        <c:auto val="1"/>
        <c:lblAlgn val="ctr"/>
        <c:lblOffset val="100"/>
        <c:noMultiLvlLbl val="0"/>
      </c:catAx>
      <c:valAx>
        <c:axId val="2498764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37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00F6-4636-8C9E-7B8249542FF5}"/>
              </c:ext>
            </c:extLst>
          </c:dPt>
          <c:cat>
            <c:strRef>
              <c:f>Gráficas!$J$34:$J$37</c:f>
              <c:strCache>
                <c:ptCount val="4"/>
                <c:pt idx="0">
                  <c:v>TIC para Gobierno Abierto </c:v>
                </c:pt>
                <c:pt idx="1">
                  <c:v>TIC para Servicios </c:v>
                </c:pt>
                <c:pt idx="2">
                  <c:v>TIC para la gestión</c:v>
                </c:pt>
                <c:pt idx="3">
                  <c:v>Seguridad y privacidad de la información </c:v>
                </c:pt>
              </c:strCache>
            </c:strRef>
          </c:cat>
          <c:val>
            <c:numRef>
              <c:f>Gráficas!$K$34:$K$37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00F6-4636-8C9E-7B8249542FF5}"/>
            </c:ext>
          </c:extLst>
        </c:ser>
        <c:dLbls>
          <c:showLegendKey val="0"/>
          <c:showVal val="0"/>
          <c:showCatName val="0"/>
          <c:showSerName val="0"/>
          <c:showPercent val="0"/>
          <c:showBubbleSize val="0"/>
        </c:dLbls>
        <c:gapWidth val="150"/>
        <c:axId val="325274760"/>
        <c:axId val="24987804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00F6-4636-8C9E-7B8249542FF5}"/>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0F6-4636-8C9E-7B8249542FF5}"/>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00F6-4636-8C9E-7B8249542FF5}"/>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00F6-4636-8C9E-7B8249542FF5}"/>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Gráficas!$J$34:$J$37</c:f>
              <c:strCache>
                <c:ptCount val="4"/>
                <c:pt idx="0">
                  <c:v>TIC para Gobierno Abierto </c:v>
                </c:pt>
                <c:pt idx="1">
                  <c:v>TIC para Servicios </c:v>
                </c:pt>
                <c:pt idx="2">
                  <c:v>TIC para la gestión</c:v>
                </c:pt>
                <c:pt idx="3">
                  <c:v>Seguridad y privacidad de la información </c:v>
                </c:pt>
              </c:strCache>
            </c:strRef>
          </c:xVal>
          <c:yVal>
            <c:numRef>
              <c:f>Gráficas!$L$34:$L$37</c:f>
              <c:numCache>
                <c:formatCode>0.0</c:formatCode>
                <c:ptCount val="4"/>
                <c:pt idx="0">
                  <c:v>39.666666666666671</c:v>
                </c:pt>
                <c:pt idx="1">
                  <c:v>41.527777777777786</c:v>
                </c:pt>
                <c:pt idx="2">
                  <c:v>64.285714285714278</c:v>
                </c:pt>
                <c:pt idx="3">
                  <c:v>64.444444444444443</c:v>
                </c:pt>
              </c:numCache>
            </c:numRef>
          </c:yVal>
          <c:smooth val="0"/>
          <c:extLst>
            <c:ext xmlns:c16="http://schemas.microsoft.com/office/drawing/2014/chart" uri="{C3380CC4-5D6E-409C-BE32-E72D297353CC}">
              <c16:uniqueId val="{00000008-00F6-4636-8C9E-7B8249542FF5}"/>
            </c:ext>
          </c:extLst>
        </c:ser>
        <c:dLbls>
          <c:showLegendKey val="0"/>
          <c:showVal val="0"/>
          <c:showCatName val="0"/>
          <c:showSerName val="0"/>
          <c:showPercent val="0"/>
          <c:showBubbleSize val="0"/>
        </c:dLbls>
        <c:axId val="325274760"/>
        <c:axId val="249878040"/>
      </c:scatterChart>
      <c:catAx>
        <c:axId val="325274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8040"/>
        <c:crosses val="autoZero"/>
        <c:auto val="1"/>
        <c:lblAlgn val="ctr"/>
        <c:lblOffset val="100"/>
        <c:noMultiLvlLbl val="0"/>
      </c:catAx>
      <c:valAx>
        <c:axId val="2498780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52747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32E9-4F0F-A8DB-03865003557C}"/>
              </c:ext>
            </c:extLst>
          </c:dPt>
          <c:cat>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32E9-4F0F-A8DB-03865003557C}"/>
            </c:ext>
          </c:extLst>
        </c:ser>
        <c:dLbls>
          <c:showLegendKey val="0"/>
          <c:showVal val="0"/>
          <c:showCatName val="0"/>
          <c:showSerName val="0"/>
          <c:showPercent val="0"/>
          <c:showBubbleSize val="0"/>
        </c:dLbls>
        <c:gapWidth val="150"/>
        <c:axId val="249876864"/>
        <c:axId val="24987921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32E9-4F0F-A8DB-0386500355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2E9-4F0F-A8DB-0386500355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2E9-4F0F-A8DB-0386500355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32E9-4F0F-A8DB-0386500355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xVal>
          <c:yVal>
            <c:numRef>
              <c:f>Gráficas!$K$57:$K$60</c:f>
              <c:numCache>
                <c:formatCode>0.0</c:formatCode>
                <c:ptCount val="4"/>
                <c:pt idx="0">
                  <c:v>38</c:v>
                </c:pt>
                <c:pt idx="1">
                  <c:v>80</c:v>
                </c:pt>
                <c:pt idx="2">
                  <c:v>60</c:v>
                </c:pt>
                <c:pt idx="3">
                  <c:v>20</c:v>
                </c:pt>
              </c:numCache>
            </c:numRef>
          </c:yVal>
          <c:smooth val="0"/>
          <c:extLst>
            <c:ext xmlns:c16="http://schemas.microsoft.com/office/drawing/2014/chart" uri="{C3380CC4-5D6E-409C-BE32-E72D297353CC}">
              <c16:uniqueId val="{00000008-32E9-4F0F-A8DB-03865003557C}"/>
            </c:ext>
          </c:extLst>
        </c:ser>
        <c:dLbls>
          <c:showLegendKey val="0"/>
          <c:showVal val="0"/>
          <c:showCatName val="0"/>
          <c:showSerName val="0"/>
          <c:showPercent val="0"/>
          <c:showBubbleSize val="0"/>
        </c:dLbls>
        <c:axId val="249876864"/>
        <c:axId val="249879216"/>
      </c:scatterChart>
      <c:catAx>
        <c:axId val="249876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9216"/>
        <c:crosses val="autoZero"/>
        <c:auto val="1"/>
        <c:lblAlgn val="ctr"/>
        <c:lblOffset val="100"/>
        <c:noMultiLvlLbl val="0"/>
      </c:catAx>
      <c:valAx>
        <c:axId val="249879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68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D64F-4C03-94FF-46E9167CF12F}"/>
              </c:ext>
            </c:extLst>
          </c:dPt>
          <c:cat>
            <c:strRef>
              <c:f>Gráficas!$K$81:$K$84</c:f>
              <c:strCache>
                <c:ptCount val="4"/>
                <c:pt idx="0">
                  <c:v>Indicadores de Proceso
Logro: Servicios centrados en el usuario</c:v>
                </c:pt>
                <c:pt idx="1">
                  <c:v>Indicadores de Proceso
Logro: Sistema integrado de PQRD</c:v>
                </c:pt>
                <c:pt idx="2">
                  <c:v>Indicadores de Proceso
Logro: Trámites y servicios en línea </c:v>
                </c:pt>
                <c:pt idx="3">
                  <c:v>Indicadores de Resultado
TIC para Servicios</c:v>
                </c:pt>
              </c:strCache>
            </c:strRef>
          </c:cat>
          <c:val>
            <c:numRef>
              <c:f>Gráficas!$L$81:$L$84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D64F-4C03-94FF-46E9167CF12F}"/>
            </c:ext>
          </c:extLst>
        </c:ser>
        <c:dLbls>
          <c:showLegendKey val="0"/>
          <c:showVal val="0"/>
          <c:showCatName val="0"/>
          <c:showSerName val="0"/>
          <c:showPercent val="0"/>
          <c:showBubbleSize val="0"/>
        </c:dLbls>
        <c:gapWidth val="150"/>
        <c:axId val="328767928"/>
        <c:axId val="328769888"/>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D64F-4C03-94FF-46E9167CF12F}"/>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64F-4C03-94FF-46E9167CF12F}"/>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64F-4C03-94FF-46E9167CF12F}"/>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D64F-4C03-94FF-46E9167CF12F}"/>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Gráficas!$K$81:$K$84</c:f>
              <c:strCache>
                <c:ptCount val="4"/>
                <c:pt idx="0">
                  <c:v>Indicadores de Proceso
Logro: Servicios centrados en el usuario</c:v>
                </c:pt>
                <c:pt idx="1">
                  <c:v>Indicadores de Proceso
Logro: Sistema integrado de PQRD</c:v>
                </c:pt>
                <c:pt idx="2">
                  <c:v>Indicadores de Proceso
Logro: Trámites y servicios en línea </c:v>
                </c:pt>
                <c:pt idx="3">
                  <c:v>Indicadores de Resultado
TIC para Servicios</c:v>
                </c:pt>
              </c:strCache>
            </c:strRef>
          </c:xVal>
          <c:yVal>
            <c:numRef>
              <c:f>Gráficas!$M$81:$M$84</c:f>
              <c:numCache>
                <c:formatCode>0.0</c:formatCode>
                <c:ptCount val="4"/>
                <c:pt idx="0">
                  <c:v>42.5</c:v>
                </c:pt>
                <c:pt idx="1">
                  <c:v>86.666666666666671</c:v>
                </c:pt>
                <c:pt idx="2" formatCode="General">
                  <c:v>30</c:v>
                </c:pt>
                <c:pt idx="3">
                  <c:v>30</c:v>
                </c:pt>
              </c:numCache>
            </c:numRef>
          </c:yVal>
          <c:smooth val="0"/>
          <c:extLst>
            <c:ext xmlns:c16="http://schemas.microsoft.com/office/drawing/2014/chart" uri="{C3380CC4-5D6E-409C-BE32-E72D297353CC}">
              <c16:uniqueId val="{00000008-D64F-4C03-94FF-46E9167CF12F}"/>
            </c:ext>
          </c:extLst>
        </c:ser>
        <c:dLbls>
          <c:showLegendKey val="0"/>
          <c:showVal val="0"/>
          <c:showCatName val="0"/>
          <c:showSerName val="0"/>
          <c:showPercent val="0"/>
          <c:showBubbleSize val="0"/>
        </c:dLbls>
        <c:axId val="328767928"/>
        <c:axId val="328769888"/>
      </c:scatterChart>
      <c:catAx>
        <c:axId val="32876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8769888"/>
        <c:crosses val="autoZero"/>
        <c:auto val="1"/>
        <c:lblAlgn val="ctr"/>
        <c:lblOffset val="100"/>
        <c:noMultiLvlLbl val="0"/>
      </c:catAx>
      <c:valAx>
        <c:axId val="3287698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87679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7F49-4718-BC6D-7DD75064FE98}"/>
              </c:ext>
            </c:extLst>
          </c:dPt>
          <c:cat>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cat>
          <c:val>
            <c:numRef>
              <c:f>Gráficas!$L$107:$L$114</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2-7F49-4718-BC6D-7DD75064FE98}"/>
            </c:ext>
          </c:extLst>
        </c:ser>
        <c:dLbls>
          <c:showLegendKey val="0"/>
          <c:showVal val="0"/>
          <c:showCatName val="0"/>
          <c:showSerName val="0"/>
          <c:showPercent val="0"/>
          <c:showBubbleSize val="0"/>
        </c:dLbls>
        <c:gapWidth val="150"/>
        <c:axId val="328769496"/>
        <c:axId val="328770672"/>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dash"/>
            <c:size val="13"/>
            <c:spPr>
              <a:solidFill>
                <a:schemeClr val="tx1"/>
              </a:solidFill>
              <a:ln w="15875">
                <a:solidFill>
                  <a:schemeClr val="tx1"/>
                </a:solidFill>
              </a:ln>
              <a:effectLst/>
            </c:spPr>
          </c:marker>
          <c:dPt>
            <c:idx val="0"/>
            <c:marker>
              <c:spPr>
                <a:solidFill>
                  <a:schemeClr val="tx1"/>
                </a:solidFill>
                <a:ln w="158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7F49-4718-BC6D-7DD75064FE98}"/>
              </c:ext>
            </c:extLst>
          </c:dPt>
          <c:dPt>
            <c:idx val="1"/>
            <c:marker>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5-7F49-4718-BC6D-7DD75064FE98}"/>
              </c:ext>
            </c:extLst>
          </c:dPt>
          <c:dPt>
            <c:idx val="2"/>
            <c:marker>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6-7F49-4718-BC6D-7DD75064FE98}"/>
              </c:ext>
            </c:extLst>
          </c:dPt>
          <c:dPt>
            <c:idx val="3"/>
            <c:marker>
              <c:spPr>
                <a:solidFill>
                  <a:schemeClr val="tx1"/>
                </a:solidFill>
                <a:ln w="15875">
                  <a:solidFill>
                    <a:schemeClr val="tx1"/>
                  </a:solidFill>
                  <a:headEnd type="triangle"/>
                </a:ln>
                <a:effectLst/>
              </c:spPr>
            </c:marker>
            <c:bubble3D val="0"/>
            <c:extLst>
              <c:ext xmlns:c16="http://schemas.microsoft.com/office/drawing/2014/chart" uri="{C3380CC4-5D6E-409C-BE32-E72D297353CC}">
                <c16:uniqueId val="{00000007-7F49-4718-BC6D-7DD75064FE98}"/>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xVal>
          <c:yVal>
            <c:numRef>
              <c:f>Gráficas!$M$107:$M$114</c:f>
              <c:numCache>
                <c:formatCode>General</c:formatCode>
                <c:ptCount val="8"/>
                <c:pt idx="0">
                  <c:v>30</c:v>
                </c:pt>
                <c:pt idx="1">
                  <c:v>80</c:v>
                </c:pt>
                <c:pt idx="2" formatCode="0.0">
                  <c:v>65</c:v>
                </c:pt>
                <c:pt idx="3" formatCode="0.0">
                  <c:v>72.5</c:v>
                </c:pt>
                <c:pt idx="4" formatCode="0.0">
                  <c:v>61.666666666666664</c:v>
                </c:pt>
                <c:pt idx="5" formatCode="0.0">
                  <c:v>80</c:v>
                </c:pt>
                <c:pt idx="6" formatCode="0.0">
                  <c:v>73.333333333333329</c:v>
                </c:pt>
                <c:pt idx="7" formatCode="0.0">
                  <c:v>62.5</c:v>
                </c:pt>
              </c:numCache>
            </c:numRef>
          </c:yVal>
          <c:smooth val="0"/>
          <c:extLst>
            <c:ext xmlns:c16="http://schemas.microsoft.com/office/drawing/2014/chart" uri="{C3380CC4-5D6E-409C-BE32-E72D297353CC}">
              <c16:uniqueId val="{00000008-7F49-4718-BC6D-7DD75064FE98}"/>
            </c:ext>
          </c:extLst>
        </c:ser>
        <c:dLbls>
          <c:showLegendKey val="0"/>
          <c:showVal val="0"/>
          <c:showCatName val="0"/>
          <c:showSerName val="0"/>
          <c:showPercent val="0"/>
          <c:showBubbleSize val="0"/>
        </c:dLbls>
        <c:axId val="328769496"/>
        <c:axId val="328770672"/>
      </c:scatterChart>
      <c:catAx>
        <c:axId val="32876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8770672"/>
        <c:crosses val="autoZero"/>
        <c:auto val="1"/>
        <c:lblAlgn val="ctr"/>
        <c:lblOffset val="100"/>
        <c:noMultiLvlLbl val="0"/>
      </c:catAx>
      <c:valAx>
        <c:axId val="3287706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87694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dPt>
            <c:idx val="0"/>
            <c:invertIfNegative val="0"/>
            <c:bubble3D val="0"/>
            <c:extLst>
              <c:ext xmlns:c16="http://schemas.microsoft.com/office/drawing/2014/chart" uri="{C3380CC4-5D6E-409C-BE32-E72D297353CC}">
                <c16:uniqueId val="{00000001-EC4B-4850-B864-30347138155E}"/>
              </c:ext>
            </c:extLst>
          </c:dPt>
          <c:cat>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cat>
          <c:val>
            <c:numRef>
              <c:f>Gráficas!$L$134:$L$137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EC4B-4850-B864-30347138155E}"/>
            </c:ext>
          </c:extLst>
        </c:ser>
        <c:dLbls>
          <c:showLegendKey val="0"/>
          <c:showVal val="0"/>
          <c:showCatName val="0"/>
          <c:showSerName val="0"/>
          <c:showPercent val="0"/>
          <c:showBubbleSize val="0"/>
        </c:dLbls>
        <c:gapWidth val="150"/>
        <c:axId val="332449960"/>
        <c:axId val="332453488"/>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EC4B-4850-B864-30347138155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EC4B-4850-B864-30347138155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EC4B-4850-B864-30347138155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7-EC4B-4850-B864-30347138155E}"/>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xVal>
          <c:yVal>
            <c:numRef>
              <c:f>Gráficas!$M$134:$M$137</c:f>
              <c:numCache>
                <c:formatCode>0.0</c:formatCode>
                <c:ptCount val="4"/>
                <c:pt idx="0">
                  <c:v>66.666666666666671</c:v>
                </c:pt>
                <c:pt idx="1">
                  <c:v>50</c:v>
                </c:pt>
                <c:pt idx="2">
                  <c:v>30</c:v>
                </c:pt>
                <c:pt idx="3">
                  <c:v>80</c:v>
                </c:pt>
              </c:numCache>
            </c:numRef>
          </c:yVal>
          <c:smooth val="0"/>
          <c:extLst>
            <c:ext xmlns:c16="http://schemas.microsoft.com/office/drawing/2014/chart" uri="{C3380CC4-5D6E-409C-BE32-E72D297353CC}">
              <c16:uniqueId val="{00000008-EC4B-4850-B864-30347138155E}"/>
            </c:ext>
          </c:extLst>
        </c:ser>
        <c:dLbls>
          <c:showLegendKey val="0"/>
          <c:showVal val="0"/>
          <c:showCatName val="0"/>
          <c:showSerName val="0"/>
          <c:showPercent val="0"/>
          <c:showBubbleSize val="0"/>
        </c:dLbls>
        <c:axId val="332449960"/>
        <c:axId val="332453488"/>
      </c:scatterChart>
      <c:catAx>
        <c:axId val="332449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2453488"/>
        <c:crosses val="autoZero"/>
        <c:auto val="1"/>
        <c:lblAlgn val="ctr"/>
        <c:lblOffset val="100"/>
        <c:noMultiLvlLbl val="0"/>
      </c:catAx>
      <c:valAx>
        <c:axId val="332453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24499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2.png"/><Relationship Id="rId7" Type="http://schemas.openxmlformats.org/officeDocument/2006/relationships/chart" Target="../charts/chart4.xml"/><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chart" Target="../charts/chart2.xml"/><Relationship Id="rId10" Type="http://schemas.openxmlformats.org/officeDocument/2006/relationships/image" Target="../media/image1.png"/><Relationship Id="rId4" Type="http://schemas.openxmlformats.org/officeDocument/2006/relationships/image" Target="../media/image3.svg"/><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116417</xdr:rowOff>
    </xdr:from>
    <xdr:to>
      <xdr:col>12</xdr:col>
      <xdr:colOff>277000</xdr:colOff>
      <xdr:row>1</xdr:row>
      <xdr:rowOff>1073516</xdr:rowOff>
    </xdr:to>
    <xdr:pic>
      <xdr:nvPicPr>
        <xdr:cNvPr id="3" name="Imagen 2">
          <a:extLst>
            <a:ext uri="{FF2B5EF4-FFF2-40B4-BE49-F238E27FC236}">
              <a16:creationId xmlns:a16="http://schemas.microsoft.com/office/drawing/2014/main" id="{7702D35E-6078-43DE-BA28-E8261F4710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105</xdr:row>
      <xdr:rowOff>11907</xdr:rowOff>
    </xdr:from>
    <xdr:to>
      <xdr:col>11</xdr:col>
      <xdr:colOff>461962</xdr:colOff>
      <xdr:row>110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631031</xdr:colOff>
      <xdr:row>1</xdr:row>
      <xdr:rowOff>95250</xdr:rowOff>
    </xdr:from>
    <xdr:to>
      <xdr:col>14</xdr:col>
      <xdr:colOff>19031</xdr:colOff>
      <xdr:row>1</xdr:row>
      <xdr:rowOff>1052349</xdr:rowOff>
    </xdr:to>
    <xdr:pic>
      <xdr:nvPicPr>
        <xdr:cNvPr id="5" name="Imagen 4">
          <a:extLst>
            <a:ext uri="{FF2B5EF4-FFF2-40B4-BE49-F238E27FC236}">
              <a16:creationId xmlns:a16="http://schemas.microsoft.com/office/drawing/2014/main" id="{7852E91A-4325-45F3-ACEC-F3F6DABAEC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93531" y="20240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14288</xdr:colOff>
      <xdr:row>9</xdr:row>
      <xdr:rowOff>4143375</xdr:rowOff>
    </xdr:from>
    <xdr:to>
      <xdr:col>12</xdr:col>
      <xdr:colOff>138536</xdr:colOff>
      <xdr:row>10</xdr:row>
      <xdr:rowOff>22775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699538" y="6175375"/>
          <a:ext cx="1044999" cy="1070525"/>
        </a:xfrm>
        <a:prstGeom prst="rect">
          <a:avLst/>
        </a:prstGeom>
      </xdr:spPr>
    </xdr:pic>
    <xdr:clientData/>
  </xdr:twoCellAnchor>
  <xdr:twoCellAnchor editAs="oneCell">
    <xdr:from>
      <xdr:col>10</xdr:col>
      <xdr:colOff>34925</xdr:colOff>
      <xdr:row>11</xdr:row>
      <xdr:rowOff>1365250</xdr:rowOff>
    </xdr:from>
    <xdr:to>
      <xdr:col>12</xdr:col>
      <xdr:colOff>239986</xdr:colOff>
      <xdr:row>11</xdr:row>
      <xdr:rowOff>2415721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22132925" y="11779250"/>
          <a:ext cx="1125812" cy="1050471"/>
        </a:xfrm>
        <a:prstGeom prst="rect">
          <a:avLst/>
        </a:prstGeom>
      </xdr:spPr>
    </xdr:pic>
    <xdr:clientData/>
  </xdr:twoCellAnchor>
  <xdr:twoCellAnchor editAs="oneCell">
    <xdr:from>
      <xdr:col>6</xdr:col>
      <xdr:colOff>1059656</xdr:colOff>
      <xdr:row>1</xdr:row>
      <xdr:rowOff>47625</xdr:rowOff>
    </xdr:from>
    <xdr:to>
      <xdr:col>6</xdr:col>
      <xdr:colOff>5019656</xdr:colOff>
      <xdr:row>1</xdr:row>
      <xdr:rowOff>1004724</xdr:rowOff>
    </xdr:to>
    <xdr:pic>
      <xdr:nvPicPr>
        <xdr:cNvPr id="6" name="Imagen 5">
          <a:extLst>
            <a:ext uri="{FF2B5EF4-FFF2-40B4-BE49-F238E27FC236}">
              <a16:creationId xmlns:a16="http://schemas.microsoft.com/office/drawing/2014/main" id="{E1AA93FF-1062-4BA6-BF37-993DED0A0EC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524750" y="11906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155</xdr:row>
      <xdr:rowOff>35719</xdr:rowOff>
    </xdr:from>
    <xdr:to>
      <xdr:col>11</xdr:col>
      <xdr:colOff>438150</xdr:colOff>
      <xdr:row>160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560344" y="17787938"/>
          <a:ext cx="914400" cy="914400"/>
        </a:xfrm>
        <a:prstGeom prst="rect">
          <a:avLst/>
        </a:prstGeom>
      </xdr:spPr>
    </xdr:pic>
    <xdr:clientData/>
  </xdr:twoCellAnchor>
  <xdr:twoCellAnchor>
    <xdr:from>
      <xdr:col>7</xdr:col>
      <xdr:colOff>392906</xdr:colOff>
      <xdr:row>30</xdr:row>
      <xdr:rowOff>11907</xdr:rowOff>
    </xdr:from>
    <xdr:to>
      <xdr:col>16</xdr:col>
      <xdr:colOff>374906</xdr:colOff>
      <xdr:row>48</xdr:row>
      <xdr:rowOff>37221</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702469</xdr:colOff>
      <xdr:row>54</xdr:row>
      <xdr:rowOff>59531</xdr:rowOff>
    </xdr:from>
    <xdr:to>
      <xdr:col>16</xdr:col>
      <xdr:colOff>714375</xdr:colOff>
      <xdr:row>72</xdr:row>
      <xdr:rowOff>84845</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95249</xdr:colOff>
      <xdr:row>78</xdr:row>
      <xdr:rowOff>59530</xdr:rowOff>
    </xdr:from>
    <xdr:to>
      <xdr:col>17</xdr:col>
      <xdr:colOff>345280</xdr:colOff>
      <xdr:row>99</xdr:row>
      <xdr:rowOff>11906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571500</xdr:colOff>
      <xdr:row>103</xdr:row>
      <xdr:rowOff>107155</xdr:rowOff>
    </xdr:from>
    <xdr:to>
      <xdr:col>18</xdr:col>
      <xdr:colOff>95250</xdr:colOff>
      <xdr:row>124</xdr:row>
      <xdr:rowOff>107156</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xdr:colOff>
      <xdr:row>130</xdr:row>
      <xdr:rowOff>142873</xdr:rowOff>
    </xdr:from>
    <xdr:to>
      <xdr:col>18</xdr:col>
      <xdr:colOff>250033</xdr:colOff>
      <xdr:row>152</xdr:row>
      <xdr:rowOff>95249</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654843</xdr:colOff>
      <xdr:row>1</xdr:row>
      <xdr:rowOff>107157</xdr:rowOff>
    </xdr:from>
    <xdr:to>
      <xdr:col>14</xdr:col>
      <xdr:colOff>42843</xdr:colOff>
      <xdr:row>1</xdr:row>
      <xdr:rowOff>1064256</xdr:rowOff>
    </xdr:to>
    <xdr:pic>
      <xdr:nvPicPr>
        <xdr:cNvPr id="13" name="Imagen 12">
          <a:extLst>
            <a:ext uri="{FF2B5EF4-FFF2-40B4-BE49-F238E27FC236}">
              <a16:creationId xmlns:a16="http://schemas.microsoft.com/office/drawing/2014/main" id="{0E0C7D9F-F8AE-4744-9D80-79A01307FB2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381624" y="23812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1353553</xdr:colOff>
      <xdr:row>86</xdr:row>
      <xdr:rowOff>70184</xdr:rowOff>
    </xdr:from>
    <xdr:to>
      <xdr:col>4</xdr:col>
      <xdr:colOff>2267953</xdr:colOff>
      <xdr:row>91</xdr:row>
      <xdr:rowOff>38702</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652211" y="110530105"/>
          <a:ext cx="914400" cy="921018"/>
        </a:xfrm>
        <a:prstGeom prst="rect">
          <a:avLst/>
        </a:prstGeom>
      </xdr:spPr>
    </xdr:pic>
    <xdr:clientData/>
  </xdr:twoCellAnchor>
  <xdr:twoCellAnchor editAs="oneCell">
    <xdr:from>
      <xdr:col>6</xdr:col>
      <xdr:colOff>1273968</xdr:colOff>
      <xdr:row>1</xdr:row>
      <xdr:rowOff>83344</xdr:rowOff>
    </xdr:from>
    <xdr:to>
      <xdr:col>8</xdr:col>
      <xdr:colOff>1864500</xdr:colOff>
      <xdr:row>1</xdr:row>
      <xdr:rowOff>1040443</xdr:rowOff>
    </xdr:to>
    <xdr:pic>
      <xdr:nvPicPr>
        <xdr:cNvPr id="5" name="Imagen 4">
          <a:extLst>
            <a:ext uri="{FF2B5EF4-FFF2-40B4-BE49-F238E27FC236}">
              <a16:creationId xmlns:a16="http://schemas.microsoft.com/office/drawing/2014/main" id="{A52FB604-1A8C-4CD3-BAD8-BFB20B2725B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70156" y="20240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aothito\Downloads\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D11" sqref="D11:P11"/>
    </sheetView>
  </sheetViews>
  <sheetFormatPr baseColWidth="10" defaultColWidth="0" defaultRowHeight="15" zeroHeight="1" x14ac:dyDescent="0.25"/>
  <cols>
    <col min="1" max="1" width="1.140625" style="239" customWidth="1"/>
    <col min="2" max="2" width="0.85546875" style="239" customWidth="1"/>
    <col min="3" max="17" width="11.42578125" style="239" customWidth="1"/>
    <col min="18" max="19" width="1.42578125" style="239" customWidth="1"/>
    <col min="20" max="16384" width="11.42578125" style="239" hidden="1"/>
  </cols>
  <sheetData>
    <row r="1" spans="2:18" ht="7.5" customHeight="1" thickBot="1" x14ac:dyDescent="0.3"/>
    <row r="2" spans="2:18" ht="93" customHeight="1" x14ac:dyDescent="0.25">
      <c r="B2" s="236"/>
      <c r="C2" s="237"/>
      <c r="D2" s="237"/>
      <c r="E2" s="237"/>
      <c r="F2" s="237"/>
      <c r="G2" s="237"/>
      <c r="H2" s="237"/>
      <c r="I2" s="237"/>
      <c r="J2" s="237"/>
      <c r="K2" s="237"/>
      <c r="L2" s="237"/>
      <c r="M2" s="237"/>
      <c r="N2" s="237"/>
      <c r="O2" s="237"/>
      <c r="P2" s="237"/>
      <c r="Q2" s="237"/>
      <c r="R2" s="238"/>
    </row>
    <row r="3" spans="2:18" ht="27.95" customHeight="1" x14ac:dyDescent="0.25">
      <c r="B3" s="240"/>
      <c r="C3" s="288" t="s">
        <v>35</v>
      </c>
      <c r="D3" s="288"/>
      <c r="E3" s="288"/>
      <c r="F3" s="288"/>
      <c r="G3" s="288"/>
      <c r="H3" s="288"/>
      <c r="I3" s="288"/>
      <c r="J3" s="288"/>
      <c r="K3" s="288"/>
      <c r="L3" s="288"/>
      <c r="M3" s="288"/>
      <c r="N3" s="288"/>
      <c r="O3" s="288"/>
      <c r="P3" s="288"/>
      <c r="Q3" s="288"/>
      <c r="R3" s="241"/>
    </row>
    <row r="4" spans="2:18" s="245" customFormat="1" ht="3.95" customHeight="1" x14ac:dyDescent="0.25">
      <c r="B4" s="242"/>
      <c r="C4" s="243"/>
      <c r="D4" s="243"/>
      <c r="E4" s="243"/>
      <c r="F4" s="243"/>
      <c r="G4" s="243"/>
      <c r="H4" s="243"/>
      <c r="I4" s="243"/>
      <c r="J4" s="243"/>
      <c r="K4" s="243"/>
      <c r="L4" s="243"/>
      <c r="M4" s="243"/>
      <c r="N4" s="243"/>
      <c r="O4" s="243"/>
      <c r="P4" s="243"/>
      <c r="Q4" s="243"/>
      <c r="R4" s="244"/>
    </row>
    <row r="5" spans="2:18" ht="27.95" customHeight="1" x14ac:dyDescent="0.25">
      <c r="B5" s="240"/>
      <c r="C5" s="288" t="s">
        <v>234</v>
      </c>
      <c r="D5" s="288"/>
      <c r="E5" s="288"/>
      <c r="F5" s="288"/>
      <c r="G5" s="288"/>
      <c r="H5" s="288"/>
      <c r="I5" s="288"/>
      <c r="J5" s="288"/>
      <c r="K5" s="288"/>
      <c r="L5" s="288"/>
      <c r="M5" s="288"/>
      <c r="N5" s="288"/>
      <c r="O5" s="288"/>
      <c r="P5" s="288"/>
      <c r="Q5" s="288"/>
      <c r="R5" s="241"/>
    </row>
    <row r="6" spans="2:18" x14ac:dyDescent="0.25">
      <c r="B6" s="240"/>
      <c r="C6" s="246"/>
      <c r="D6" s="246"/>
      <c r="E6" s="246"/>
      <c r="F6" s="246"/>
      <c r="G6" s="246"/>
      <c r="H6" s="246"/>
      <c r="I6" s="246"/>
      <c r="J6" s="246"/>
      <c r="K6" s="246"/>
      <c r="L6" s="246"/>
      <c r="M6" s="246"/>
      <c r="N6" s="246"/>
      <c r="O6" s="246"/>
      <c r="P6" s="246"/>
      <c r="Q6" s="246"/>
      <c r="R6" s="241"/>
    </row>
    <row r="7" spans="2:18" x14ac:dyDescent="0.25">
      <c r="B7" s="240"/>
      <c r="C7" s="246"/>
      <c r="D7" s="246"/>
      <c r="E7" s="246"/>
      <c r="F7" s="246"/>
      <c r="G7" s="246"/>
      <c r="H7" s="246"/>
      <c r="I7" s="246"/>
      <c r="J7" s="246"/>
      <c r="K7" s="246"/>
      <c r="L7" s="246"/>
      <c r="M7" s="246"/>
      <c r="N7" s="246"/>
      <c r="O7" s="246"/>
      <c r="P7" s="246"/>
      <c r="Q7" s="246"/>
      <c r="R7" s="241"/>
    </row>
    <row r="8" spans="2:18" ht="24.75" customHeight="1" x14ac:dyDescent="0.25">
      <c r="B8" s="240"/>
      <c r="D8" s="289" t="s">
        <v>7</v>
      </c>
      <c r="E8" s="289"/>
      <c r="F8" s="289"/>
      <c r="G8" s="289"/>
      <c r="H8" s="289"/>
      <c r="I8" s="289"/>
      <c r="J8" s="289"/>
      <c r="K8" s="289"/>
      <c r="L8" s="289"/>
      <c r="M8" s="289"/>
      <c r="N8" s="289"/>
      <c r="O8" s="289"/>
      <c r="P8" s="289"/>
      <c r="Q8" s="247"/>
      <c r="R8" s="241"/>
    </row>
    <row r="9" spans="2:18" ht="20.25" customHeight="1" x14ac:dyDescent="0.25">
      <c r="B9" s="240"/>
      <c r="C9" s="246"/>
      <c r="D9" s="246"/>
      <c r="E9" s="246"/>
      <c r="F9" s="246"/>
      <c r="G9" s="246"/>
      <c r="H9" s="246"/>
      <c r="I9" s="246"/>
      <c r="J9" s="246"/>
      <c r="K9" s="246"/>
      <c r="L9" s="246"/>
      <c r="M9" s="246"/>
      <c r="N9" s="246"/>
      <c r="O9" s="246"/>
      <c r="P9" s="246"/>
      <c r="Q9" s="246"/>
      <c r="R9" s="241"/>
    </row>
    <row r="10" spans="2:18" ht="20.25" customHeight="1" x14ac:dyDescent="0.25">
      <c r="B10" s="240"/>
      <c r="C10" s="246"/>
      <c r="D10" s="246"/>
      <c r="E10" s="246"/>
      <c r="F10" s="246"/>
      <c r="G10" s="246"/>
      <c r="H10" s="246"/>
      <c r="I10" s="246"/>
      <c r="J10" s="246"/>
      <c r="K10" s="246"/>
      <c r="L10" s="246"/>
      <c r="M10" s="246"/>
      <c r="N10" s="246"/>
      <c r="O10" s="246"/>
      <c r="P10" s="246"/>
      <c r="Q10" s="246"/>
      <c r="R10" s="241"/>
    </row>
    <row r="11" spans="2:18" ht="24.75" customHeight="1" x14ac:dyDescent="0.25">
      <c r="B11" s="240"/>
      <c r="D11" s="289" t="s">
        <v>193</v>
      </c>
      <c r="E11" s="289"/>
      <c r="F11" s="289"/>
      <c r="G11" s="289"/>
      <c r="H11" s="289"/>
      <c r="I11" s="289"/>
      <c r="J11" s="289"/>
      <c r="K11" s="289"/>
      <c r="L11" s="289"/>
      <c r="M11" s="289"/>
      <c r="N11" s="289"/>
      <c r="O11" s="289"/>
      <c r="P11" s="289"/>
      <c r="Q11" s="247"/>
      <c r="R11" s="241"/>
    </row>
    <row r="12" spans="2:18" ht="20.25" customHeight="1" x14ac:dyDescent="0.25">
      <c r="B12" s="240"/>
      <c r="C12" s="246"/>
      <c r="D12" s="246"/>
      <c r="E12" s="246"/>
      <c r="F12" s="246"/>
      <c r="G12" s="246"/>
      <c r="H12" s="246"/>
      <c r="I12" s="246"/>
      <c r="J12" s="246"/>
      <c r="K12" s="246"/>
      <c r="L12" s="246"/>
      <c r="M12" s="246"/>
      <c r="N12" s="246"/>
      <c r="O12" s="246"/>
      <c r="P12" s="246"/>
      <c r="Q12" s="246"/>
      <c r="R12" s="241"/>
    </row>
    <row r="13" spans="2:18" ht="20.25" customHeight="1" x14ac:dyDescent="0.25">
      <c r="B13" s="240"/>
      <c r="C13" s="246"/>
      <c r="D13" s="246"/>
      <c r="E13" s="246"/>
      <c r="F13" s="246"/>
      <c r="G13" s="246"/>
      <c r="H13" s="246"/>
      <c r="I13" s="246"/>
      <c r="J13" s="246"/>
      <c r="K13" s="246"/>
      <c r="L13" s="246"/>
      <c r="M13" s="246"/>
      <c r="N13" s="246"/>
      <c r="O13" s="246"/>
      <c r="P13" s="246"/>
      <c r="Q13" s="246"/>
      <c r="R13" s="241"/>
    </row>
    <row r="14" spans="2:18" ht="24.75" customHeight="1" x14ac:dyDescent="0.25">
      <c r="B14" s="240"/>
      <c r="D14" s="289" t="s">
        <v>194</v>
      </c>
      <c r="E14" s="289"/>
      <c r="F14" s="289"/>
      <c r="G14" s="289"/>
      <c r="H14" s="289"/>
      <c r="I14" s="289"/>
      <c r="J14" s="289"/>
      <c r="K14" s="289"/>
      <c r="L14" s="289"/>
      <c r="M14" s="289"/>
      <c r="N14" s="289"/>
      <c r="O14" s="289"/>
      <c r="P14" s="289"/>
      <c r="Q14" s="247"/>
      <c r="R14" s="241"/>
    </row>
    <row r="15" spans="2:18" ht="20.25" customHeight="1" x14ac:dyDescent="0.25">
      <c r="B15" s="240"/>
      <c r="C15" s="246"/>
      <c r="D15" s="246"/>
      <c r="E15" s="246"/>
      <c r="F15" s="246"/>
      <c r="G15" s="246"/>
      <c r="H15" s="246"/>
      <c r="I15" s="246"/>
      <c r="J15" s="246"/>
      <c r="K15" s="246"/>
      <c r="L15" s="246"/>
      <c r="M15" s="246"/>
      <c r="N15" s="246"/>
      <c r="O15" s="246"/>
      <c r="P15" s="246"/>
      <c r="Q15" s="246"/>
      <c r="R15" s="241"/>
    </row>
    <row r="16" spans="2:18" ht="18.75" customHeight="1" thickBot="1" x14ac:dyDescent="0.3">
      <c r="B16" s="248"/>
      <c r="C16" s="249"/>
      <c r="D16" s="249"/>
      <c r="E16" s="249"/>
      <c r="F16" s="249"/>
      <c r="G16" s="249"/>
      <c r="H16" s="249"/>
      <c r="I16" s="249"/>
      <c r="J16" s="249"/>
      <c r="K16" s="249"/>
      <c r="L16" s="249"/>
      <c r="M16" s="249"/>
      <c r="N16" s="249"/>
      <c r="O16" s="249"/>
      <c r="P16" s="249"/>
      <c r="Q16" s="249"/>
      <c r="R16" s="25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showGridLines="0" showZeros="0" zoomScale="90" zoomScaleNormal="90" zoomScalePageLayoutView="80" workbookViewId="0">
      <selection activeCell="E18" sqref="E18"/>
    </sheetView>
  </sheetViews>
  <sheetFormatPr baseColWidth="10" defaultColWidth="0" defaultRowHeight="14.25" zeroHeight="1" x14ac:dyDescent="0.25"/>
  <cols>
    <col min="1" max="2" width="1.425781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8.25" customHeight="1" thickBot="1" x14ac:dyDescent="0.3">
      <c r="C1" s="2"/>
      <c r="L1" s="1" t="s">
        <v>5</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291" t="s">
        <v>235</v>
      </c>
      <c r="D3" s="292"/>
      <c r="E3" s="292"/>
      <c r="F3" s="292"/>
      <c r="G3" s="292"/>
      <c r="H3" s="292"/>
      <c r="I3" s="292"/>
      <c r="J3" s="292"/>
      <c r="K3" s="292"/>
      <c r="L3" s="292"/>
      <c r="M3" s="292"/>
      <c r="N3" s="292"/>
      <c r="O3" s="292"/>
      <c r="P3" s="292"/>
      <c r="Q3" s="292"/>
      <c r="R3" s="292"/>
      <c r="S3" s="293"/>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281"/>
      <c r="C6" s="25"/>
      <c r="D6" s="25"/>
      <c r="E6" s="25"/>
      <c r="F6" s="25"/>
      <c r="G6" s="25"/>
      <c r="H6" s="25"/>
      <c r="I6" s="25"/>
      <c r="J6" s="25"/>
      <c r="K6" s="282"/>
      <c r="L6" s="25"/>
      <c r="M6" s="283"/>
      <c r="N6" s="25"/>
      <c r="O6" s="25"/>
      <c r="P6" s="25"/>
      <c r="Q6" s="25"/>
      <c r="R6" s="25"/>
      <c r="S6" s="25"/>
      <c r="T6" s="26"/>
    </row>
    <row r="7" spans="2:25" ht="20.25" x14ac:dyDescent="0.25">
      <c r="B7" s="284"/>
      <c r="C7" s="294" t="s">
        <v>309</v>
      </c>
      <c r="D7" s="294"/>
      <c r="E7" s="294"/>
      <c r="F7" s="294"/>
      <c r="G7" s="294"/>
      <c r="H7" s="294"/>
      <c r="I7" s="294"/>
      <c r="J7" s="294"/>
      <c r="K7" s="294"/>
      <c r="L7" s="294"/>
      <c r="M7" s="294"/>
      <c r="N7" s="294"/>
      <c r="O7" s="294"/>
      <c r="P7" s="294"/>
      <c r="Q7" s="294"/>
      <c r="R7" s="294"/>
      <c r="S7" s="294"/>
      <c r="T7" s="28"/>
    </row>
    <row r="8" spans="2:25" x14ac:dyDescent="0.25">
      <c r="B8" s="284"/>
      <c r="C8" s="7"/>
      <c r="D8" s="7"/>
      <c r="E8" s="7"/>
      <c r="F8" s="7"/>
      <c r="G8" s="7"/>
      <c r="H8" s="7"/>
      <c r="I8" s="7"/>
      <c r="J8" s="7"/>
      <c r="L8" s="7"/>
      <c r="M8" s="8"/>
      <c r="N8" s="7"/>
      <c r="O8" s="7"/>
      <c r="P8" s="7"/>
      <c r="Q8" s="7"/>
      <c r="R8" s="7"/>
      <c r="S8" s="7"/>
      <c r="T8" s="28"/>
    </row>
    <row r="9" spans="2:25" ht="15.75" x14ac:dyDescent="0.25">
      <c r="B9" s="284"/>
      <c r="C9" s="59" t="s">
        <v>310</v>
      </c>
      <c r="D9" s="59" t="s">
        <v>311</v>
      </c>
      <c r="E9" s="7"/>
      <c r="F9" s="7"/>
      <c r="G9" s="7"/>
      <c r="H9" s="7"/>
      <c r="I9" s="7"/>
      <c r="J9" s="7"/>
      <c r="L9" s="7"/>
      <c r="M9" s="8"/>
      <c r="N9" s="7"/>
      <c r="O9" s="7"/>
      <c r="P9" s="7"/>
      <c r="Q9" s="7"/>
      <c r="R9" s="7"/>
      <c r="S9" s="7"/>
      <c r="T9" s="28"/>
    </row>
    <row r="10" spans="2:25" x14ac:dyDescent="0.25">
      <c r="B10" s="284"/>
      <c r="C10" s="285">
        <v>43009</v>
      </c>
      <c r="D10" s="7" t="s">
        <v>312</v>
      </c>
      <c r="E10" s="7"/>
      <c r="F10" s="7"/>
      <c r="G10" s="7"/>
      <c r="H10" s="7"/>
      <c r="I10" s="7"/>
      <c r="J10" s="7"/>
      <c r="L10" s="7"/>
      <c r="M10" s="8"/>
      <c r="N10" s="7"/>
      <c r="O10" s="7"/>
      <c r="P10" s="7"/>
      <c r="Q10" s="7"/>
      <c r="R10" s="7"/>
      <c r="S10" s="7"/>
      <c r="T10" s="28"/>
    </row>
    <row r="11" spans="2:25" x14ac:dyDescent="0.25">
      <c r="B11" s="284"/>
      <c r="C11" s="285">
        <v>43161</v>
      </c>
      <c r="D11" s="7" t="s">
        <v>313</v>
      </c>
      <c r="E11" s="7"/>
      <c r="F11" s="7"/>
      <c r="G11" s="7"/>
      <c r="H11" s="7"/>
      <c r="I11" s="7"/>
      <c r="J11" s="7"/>
      <c r="L11" s="7"/>
      <c r="M11" s="8"/>
      <c r="N11" s="7"/>
      <c r="O11" s="7"/>
      <c r="P11" s="7"/>
      <c r="Q11" s="7"/>
      <c r="R11" s="7"/>
      <c r="S11" s="7"/>
      <c r="T11" s="28"/>
    </row>
    <row r="12" spans="2:25" x14ac:dyDescent="0.25">
      <c r="B12" s="284"/>
      <c r="C12" s="285"/>
      <c r="D12" s="7" t="s">
        <v>314</v>
      </c>
      <c r="E12" s="7"/>
      <c r="F12" s="7"/>
      <c r="G12" s="7"/>
      <c r="H12" s="7"/>
      <c r="I12" s="7"/>
      <c r="J12" s="7"/>
      <c r="L12" s="7"/>
      <c r="M12" s="8"/>
      <c r="N12" s="7"/>
      <c r="O12" s="7"/>
      <c r="P12" s="7"/>
      <c r="Q12" s="7"/>
      <c r="R12" s="7"/>
      <c r="S12" s="7"/>
      <c r="T12" s="28"/>
    </row>
    <row r="13" spans="2:25" x14ac:dyDescent="0.25">
      <c r="B13" s="284"/>
      <c r="C13" s="285"/>
      <c r="D13" s="7" t="s">
        <v>315</v>
      </c>
      <c r="E13" s="7"/>
      <c r="F13" s="7"/>
      <c r="G13" s="7"/>
      <c r="H13" s="7"/>
      <c r="I13" s="7"/>
      <c r="J13" s="7"/>
      <c r="L13" s="7"/>
      <c r="M13" s="8"/>
      <c r="N13" s="7"/>
      <c r="O13" s="7"/>
      <c r="P13" s="7"/>
      <c r="Q13" s="7"/>
      <c r="R13" s="7"/>
      <c r="S13" s="7"/>
      <c r="T13" s="28"/>
    </row>
    <row r="14" spans="2:25" x14ac:dyDescent="0.25">
      <c r="B14" s="284"/>
      <c r="C14" s="285"/>
      <c r="D14" s="7" t="s">
        <v>316</v>
      </c>
      <c r="E14" s="7"/>
      <c r="F14" s="7"/>
      <c r="G14" s="7"/>
      <c r="H14" s="7"/>
      <c r="I14" s="7"/>
      <c r="J14" s="7"/>
      <c r="L14" s="7"/>
      <c r="M14" s="8"/>
      <c r="N14" s="7"/>
      <c r="O14" s="7"/>
      <c r="P14" s="7"/>
      <c r="Q14" s="7"/>
      <c r="R14" s="7"/>
      <c r="S14" s="7"/>
      <c r="T14" s="28"/>
    </row>
    <row r="15" spans="2:25" ht="15" thickBot="1" x14ac:dyDescent="0.3">
      <c r="B15" s="70"/>
      <c r="C15" s="71"/>
      <c r="D15" s="71"/>
      <c r="E15" s="71"/>
      <c r="F15" s="71"/>
      <c r="G15" s="71"/>
      <c r="H15" s="71"/>
      <c r="I15" s="71"/>
      <c r="J15" s="71"/>
      <c r="K15" s="286"/>
      <c r="L15" s="71"/>
      <c r="M15" s="287"/>
      <c r="N15" s="71"/>
      <c r="O15" s="71"/>
      <c r="P15" s="71"/>
      <c r="Q15" s="71"/>
      <c r="R15" s="71"/>
      <c r="S15" s="71"/>
      <c r="T15" s="73"/>
    </row>
    <row r="16" spans="2:25" x14ac:dyDescent="0.25"/>
    <row r="17" spans="2:20" ht="23.25" customHeight="1" x14ac:dyDescent="0.25">
      <c r="B17" s="21"/>
      <c r="C17" s="294" t="s">
        <v>7</v>
      </c>
      <c r="D17" s="294"/>
      <c r="E17" s="294"/>
      <c r="F17" s="294"/>
      <c r="G17" s="294"/>
      <c r="H17" s="294"/>
      <c r="I17" s="294"/>
      <c r="J17" s="294"/>
      <c r="K17" s="294"/>
      <c r="L17" s="294"/>
      <c r="M17" s="294"/>
      <c r="N17" s="294"/>
      <c r="O17" s="294"/>
      <c r="P17" s="294"/>
      <c r="Q17" s="294"/>
      <c r="R17" s="294"/>
      <c r="S17" s="294"/>
      <c r="T17" s="11"/>
    </row>
    <row r="18" spans="2:20" ht="15" customHeight="1" x14ac:dyDescent="0.25">
      <c r="B18" s="21"/>
      <c r="C18" s="16"/>
      <c r="D18" s="7"/>
      <c r="E18" s="7"/>
      <c r="F18" s="7"/>
      <c r="G18" s="7"/>
      <c r="H18" s="7"/>
      <c r="I18" s="7"/>
      <c r="J18" s="7"/>
      <c r="L18" s="7"/>
      <c r="M18" s="8"/>
      <c r="N18" s="7"/>
      <c r="O18" s="7"/>
      <c r="P18" s="7"/>
      <c r="Q18" s="7"/>
      <c r="R18" s="7"/>
      <c r="S18" s="7"/>
      <c r="T18" s="11"/>
    </row>
    <row r="19" spans="2:20" ht="15" customHeight="1" x14ac:dyDescent="0.25">
      <c r="B19" s="21"/>
      <c r="C19" s="295" t="s">
        <v>195</v>
      </c>
      <c r="D19" s="295"/>
      <c r="E19" s="295"/>
      <c r="F19" s="295"/>
      <c r="G19" s="295"/>
      <c r="H19" s="295"/>
      <c r="I19" s="295"/>
      <c r="J19" s="295"/>
      <c r="K19" s="295"/>
      <c r="L19" s="295"/>
      <c r="M19" s="295"/>
      <c r="N19" s="295"/>
      <c r="O19" s="295"/>
      <c r="P19" s="295"/>
      <c r="Q19" s="295"/>
      <c r="R19" s="295"/>
      <c r="S19" s="295"/>
      <c r="T19" s="11"/>
    </row>
    <row r="20" spans="2:20" ht="15" customHeight="1" x14ac:dyDescent="0.25">
      <c r="B20" s="21"/>
      <c r="C20" s="295"/>
      <c r="D20" s="295"/>
      <c r="E20" s="295"/>
      <c r="F20" s="295"/>
      <c r="G20" s="295"/>
      <c r="H20" s="295"/>
      <c r="I20" s="295"/>
      <c r="J20" s="295"/>
      <c r="K20" s="295"/>
      <c r="L20" s="295"/>
      <c r="M20" s="295"/>
      <c r="N20" s="295"/>
      <c r="O20" s="295"/>
      <c r="P20" s="295"/>
      <c r="Q20" s="295"/>
      <c r="R20" s="295"/>
      <c r="S20" s="295"/>
      <c r="T20" s="11"/>
    </row>
    <row r="21" spans="2:20" ht="15" customHeight="1" x14ac:dyDescent="0.25">
      <c r="B21" s="21"/>
      <c r="C21" s="295"/>
      <c r="D21" s="295"/>
      <c r="E21" s="295"/>
      <c r="F21" s="295"/>
      <c r="G21" s="295"/>
      <c r="H21" s="295"/>
      <c r="I21" s="295"/>
      <c r="J21" s="295"/>
      <c r="K21" s="295"/>
      <c r="L21" s="295"/>
      <c r="M21" s="295"/>
      <c r="N21" s="295"/>
      <c r="O21" s="295"/>
      <c r="P21" s="295"/>
      <c r="Q21" s="295"/>
      <c r="R21" s="295"/>
      <c r="S21" s="295"/>
      <c r="T21" s="11"/>
    </row>
    <row r="22" spans="2:20" ht="15" customHeight="1" x14ac:dyDescent="0.25">
      <c r="B22" s="21"/>
      <c r="C22" s="295"/>
      <c r="D22" s="295"/>
      <c r="E22" s="295"/>
      <c r="F22" s="295"/>
      <c r="G22" s="295"/>
      <c r="H22" s="295"/>
      <c r="I22" s="295"/>
      <c r="J22" s="295"/>
      <c r="K22" s="295"/>
      <c r="L22" s="295"/>
      <c r="M22" s="295"/>
      <c r="N22" s="295"/>
      <c r="O22" s="295"/>
      <c r="P22" s="295"/>
      <c r="Q22" s="295"/>
      <c r="R22" s="295"/>
      <c r="S22" s="295"/>
      <c r="T22" s="11"/>
    </row>
    <row r="23" spans="2:20" ht="15" customHeight="1" x14ac:dyDescent="0.25">
      <c r="B23" s="21"/>
      <c r="C23" s="57"/>
      <c r="D23" s="7"/>
      <c r="E23" s="7"/>
      <c r="F23" s="7"/>
      <c r="G23" s="7"/>
      <c r="H23" s="7"/>
      <c r="I23" s="7"/>
      <c r="J23" s="7"/>
      <c r="L23" s="7"/>
      <c r="M23" s="8"/>
      <c r="N23" s="7"/>
      <c r="O23" s="7"/>
      <c r="P23" s="7"/>
      <c r="Q23" s="7"/>
      <c r="R23" s="7"/>
      <c r="S23" s="7"/>
      <c r="T23" s="11"/>
    </row>
    <row r="24" spans="2:20" ht="15" customHeight="1" x14ac:dyDescent="0.25">
      <c r="B24" s="21"/>
      <c r="C24" s="296" t="s">
        <v>196</v>
      </c>
      <c r="D24" s="297"/>
      <c r="E24" s="297"/>
      <c r="F24" s="297"/>
      <c r="G24" s="297"/>
      <c r="H24" s="297"/>
      <c r="I24" s="297"/>
      <c r="J24" s="297"/>
      <c r="K24" s="297"/>
      <c r="L24" s="297"/>
      <c r="M24" s="297"/>
      <c r="N24" s="297"/>
      <c r="O24" s="297"/>
      <c r="P24" s="297"/>
      <c r="Q24" s="297"/>
      <c r="R24" s="297"/>
      <c r="S24" s="297"/>
      <c r="T24" s="11"/>
    </row>
    <row r="25" spans="2:20" ht="15" customHeight="1" x14ac:dyDescent="0.25">
      <c r="B25" s="21"/>
      <c r="C25" s="297"/>
      <c r="D25" s="297"/>
      <c r="E25" s="297"/>
      <c r="F25" s="297"/>
      <c r="G25" s="297"/>
      <c r="H25" s="297"/>
      <c r="I25" s="297"/>
      <c r="J25" s="297"/>
      <c r="K25" s="297"/>
      <c r="L25" s="297"/>
      <c r="M25" s="297"/>
      <c r="N25" s="297"/>
      <c r="O25" s="297"/>
      <c r="P25" s="297"/>
      <c r="Q25" s="297"/>
      <c r="R25" s="297"/>
      <c r="S25" s="297"/>
      <c r="T25" s="11"/>
    </row>
    <row r="26" spans="2:20" ht="15" customHeight="1" x14ac:dyDescent="0.25">
      <c r="B26" s="21"/>
      <c r="C26" s="57"/>
      <c r="D26" s="7"/>
      <c r="E26" s="7"/>
      <c r="F26" s="7"/>
      <c r="G26" s="7"/>
      <c r="H26" s="7"/>
      <c r="I26" s="7"/>
      <c r="J26" s="7"/>
      <c r="L26" s="7"/>
      <c r="M26" s="8"/>
      <c r="N26" s="7"/>
      <c r="O26" s="7"/>
      <c r="P26" s="7"/>
      <c r="Q26" s="7"/>
      <c r="R26" s="7"/>
      <c r="S26" s="7"/>
      <c r="T26" s="11"/>
    </row>
    <row r="27" spans="2:20" ht="15" customHeight="1" x14ac:dyDescent="0.25">
      <c r="B27" s="21"/>
      <c r="C27" s="59" t="s">
        <v>197</v>
      </c>
      <c r="D27" s="7"/>
      <c r="E27" s="7"/>
      <c r="F27" s="7"/>
      <c r="G27" s="7"/>
      <c r="H27" s="7"/>
      <c r="I27" s="7"/>
      <c r="J27" s="7"/>
      <c r="L27" s="7"/>
      <c r="M27" s="8"/>
      <c r="N27" s="7"/>
      <c r="O27" s="7"/>
      <c r="P27" s="7"/>
      <c r="Q27" s="7"/>
      <c r="R27" s="7"/>
      <c r="S27" s="7"/>
      <c r="T27" s="11"/>
    </row>
    <row r="28" spans="2:20" ht="14.25" customHeight="1" x14ac:dyDescent="0.25">
      <c r="B28" s="21"/>
      <c r="C28" s="57"/>
      <c r="D28" s="7"/>
      <c r="E28" s="7"/>
      <c r="F28" s="7"/>
      <c r="G28" s="7"/>
      <c r="H28" s="7"/>
      <c r="I28" s="7"/>
      <c r="J28" s="7"/>
      <c r="L28" s="7"/>
      <c r="M28" s="8"/>
      <c r="N28" s="7"/>
      <c r="O28" s="7"/>
      <c r="P28" s="7"/>
      <c r="Q28" s="7"/>
      <c r="R28" s="7"/>
      <c r="S28" s="7"/>
      <c r="T28" s="11"/>
    </row>
    <row r="29" spans="2:20" ht="15" customHeight="1" x14ac:dyDescent="0.2">
      <c r="B29" s="21"/>
      <c r="C29" s="7" t="s">
        <v>27</v>
      </c>
      <c r="D29" s="61"/>
      <c r="E29" s="61"/>
      <c r="F29" s="61"/>
      <c r="G29" s="88"/>
      <c r="H29" s="88"/>
      <c r="I29" s="88"/>
      <c r="J29" s="88"/>
      <c r="K29" s="88"/>
      <c r="L29" s="88"/>
      <c r="M29" s="88"/>
      <c r="N29" s="88"/>
      <c r="O29" s="88"/>
      <c r="P29" s="88"/>
      <c r="Q29" s="88"/>
      <c r="R29" s="88"/>
      <c r="S29" s="88"/>
      <c r="T29" s="11"/>
    </row>
    <row r="30" spans="2:20" ht="15" customHeight="1" x14ac:dyDescent="0.2">
      <c r="B30" s="21"/>
      <c r="C30" s="61"/>
      <c r="D30" s="61"/>
      <c r="E30" s="61"/>
      <c r="F30" s="61"/>
      <c r="G30" s="88"/>
      <c r="H30" s="88"/>
      <c r="I30" s="88"/>
      <c r="J30" s="88"/>
      <c r="K30" s="88"/>
      <c r="L30" s="88"/>
      <c r="M30" s="88"/>
      <c r="N30" s="88"/>
      <c r="O30" s="88"/>
      <c r="P30" s="88"/>
      <c r="Q30" s="88"/>
      <c r="R30" s="88"/>
      <c r="S30" s="88"/>
      <c r="T30" s="11"/>
    </row>
    <row r="31" spans="2:20" ht="15" customHeight="1" x14ac:dyDescent="0.2">
      <c r="B31" s="21"/>
      <c r="C31" s="62" t="s">
        <v>13</v>
      </c>
      <c r="D31" s="57" t="s">
        <v>198</v>
      </c>
      <c r="E31" s="61"/>
      <c r="F31" s="61"/>
      <c r="G31" s="7"/>
      <c r="H31" s="7"/>
      <c r="I31" s="7"/>
      <c r="J31" s="7"/>
      <c r="L31" s="7"/>
      <c r="M31" s="8"/>
      <c r="N31" s="7"/>
      <c r="O31" s="7"/>
      <c r="P31" s="7"/>
      <c r="Q31" s="7"/>
      <c r="R31" s="7"/>
      <c r="S31" s="7"/>
      <c r="T31" s="11"/>
    </row>
    <row r="32" spans="2:20" ht="15" customHeight="1" x14ac:dyDescent="0.2">
      <c r="B32" s="21"/>
      <c r="C32" s="62" t="s">
        <v>13</v>
      </c>
      <c r="D32" s="7" t="s">
        <v>199</v>
      </c>
      <c r="E32" s="61"/>
      <c r="F32" s="61"/>
      <c r="G32" s="7"/>
      <c r="H32" s="7"/>
      <c r="I32" s="7"/>
      <c r="J32" s="7"/>
      <c r="L32" s="7"/>
      <c r="M32" s="8"/>
      <c r="N32" s="7"/>
      <c r="O32" s="7"/>
      <c r="P32" s="7"/>
      <c r="Q32" s="7"/>
      <c r="R32" s="7"/>
      <c r="S32" s="7"/>
      <c r="T32" s="11"/>
    </row>
    <row r="33" spans="2:20" ht="15" customHeight="1" x14ac:dyDescent="0.2">
      <c r="B33" s="21"/>
      <c r="C33" s="62" t="s">
        <v>13</v>
      </c>
      <c r="D33" s="7" t="s">
        <v>200</v>
      </c>
      <c r="E33" s="61"/>
      <c r="F33" s="61"/>
      <c r="G33" s="7"/>
      <c r="H33" s="7"/>
      <c r="I33" s="7"/>
      <c r="J33" s="7"/>
      <c r="L33" s="7"/>
      <c r="M33" s="8"/>
      <c r="N33" s="7"/>
      <c r="O33" s="7"/>
      <c r="P33" s="7"/>
      <c r="Q33" s="7"/>
      <c r="R33" s="7"/>
      <c r="S33" s="7"/>
      <c r="T33" s="11"/>
    </row>
    <row r="34" spans="2:20" ht="15" customHeight="1" x14ac:dyDescent="0.2">
      <c r="B34" s="21"/>
      <c r="C34" s="62" t="s">
        <v>13</v>
      </c>
      <c r="D34" s="7" t="s">
        <v>201</v>
      </c>
      <c r="E34" s="61"/>
      <c r="F34" s="61"/>
      <c r="G34" s="7"/>
      <c r="H34" s="7"/>
      <c r="I34" s="7"/>
      <c r="J34" s="7"/>
      <c r="L34" s="7"/>
      <c r="M34" s="8"/>
      <c r="N34" s="7"/>
      <c r="O34" s="7"/>
      <c r="P34" s="7"/>
      <c r="Q34" s="7"/>
      <c r="R34" s="7"/>
      <c r="S34" s="7"/>
      <c r="T34" s="11"/>
    </row>
    <row r="35" spans="2:20" ht="15" customHeight="1" x14ac:dyDescent="0.2">
      <c r="B35" s="21"/>
      <c r="C35" s="62" t="s">
        <v>13</v>
      </c>
      <c r="D35" s="7" t="s">
        <v>202</v>
      </c>
      <c r="E35" s="61"/>
      <c r="F35" s="61"/>
      <c r="G35" s="7"/>
      <c r="H35" s="7"/>
      <c r="I35" s="7"/>
      <c r="J35" s="7"/>
      <c r="L35" s="7"/>
      <c r="M35" s="8"/>
      <c r="N35" s="7"/>
      <c r="O35" s="7"/>
      <c r="P35" s="7"/>
      <c r="Q35" s="7"/>
      <c r="R35" s="7"/>
      <c r="S35" s="7"/>
      <c r="T35" s="11"/>
    </row>
    <row r="36" spans="2:20" ht="15" customHeight="1" x14ac:dyDescent="0.2">
      <c r="B36" s="21"/>
      <c r="C36" s="62" t="s">
        <v>13</v>
      </c>
      <c r="D36" s="3" t="s">
        <v>203</v>
      </c>
      <c r="E36" s="61"/>
      <c r="F36" s="61"/>
      <c r="G36" s="7"/>
      <c r="H36" s="7"/>
      <c r="I36" s="7"/>
      <c r="J36" s="7"/>
      <c r="L36" s="7"/>
      <c r="M36" s="8"/>
      <c r="N36" s="7"/>
      <c r="O36" s="7"/>
      <c r="P36" s="7"/>
      <c r="Q36" s="7"/>
      <c r="R36" s="7"/>
      <c r="S36" s="7"/>
      <c r="T36" s="11"/>
    </row>
    <row r="37" spans="2:20" ht="15" customHeight="1" x14ac:dyDescent="0.2">
      <c r="B37" s="21"/>
      <c r="C37" s="62" t="s">
        <v>13</v>
      </c>
      <c r="D37" s="58" t="s">
        <v>216</v>
      </c>
      <c r="E37" s="63"/>
      <c r="F37" s="63"/>
      <c r="G37" s="3"/>
      <c r="H37" s="7"/>
      <c r="I37" s="7"/>
      <c r="J37" s="7"/>
      <c r="L37" s="7"/>
      <c r="M37" s="8"/>
      <c r="N37" s="7"/>
      <c r="O37" s="7"/>
      <c r="P37" s="7"/>
      <c r="Q37" s="7"/>
      <c r="R37" s="7"/>
      <c r="S37" s="7"/>
      <c r="T37" s="11"/>
    </row>
    <row r="38" spans="2:20" ht="15" customHeight="1" x14ac:dyDescent="0.2">
      <c r="B38" s="21"/>
      <c r="C38" s="62"/>
      <c r="D38" s="7"/>
      <c r="E38" s="61"/>
      <c r="F38" s="61"/>
      <c r="G38" s="7"/>
      <c r="H38" s="7"/>
      <c r="I38" s="7"/>
      <c r="J38" s="7"/>
      <c r="L38" s="7"/>
      <c r="M38" s="8"/>
      <c r="N38" s="7"/>
      <c r="O38" s="7"/>
      <c r="P38" s="7"/>
      <c r="Q38" s="7"/>
      <c r="R38" s="7"/>
      <c r="S38" s="7"/>
      <c r="T38" s="11"/>
    </row>
    <row r="39" spans="2:20" ht="15" customHeight="1" x14ac:dyDescent="0.25">
      <c r="B39" s="21"/>
      <c r="C39" s="7" t="s">
        <v>127</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 t="s">
        <v>26</v>
      </c>
      <c r="D41" s="7"/>
      <c r="E41" s="7"/>
      <c r="F41" s="7"/>
      <c r="G41" s="7"/>
      <c r="H41" s="7"/>
      <c r="I41" s="7"/>
      <c r="J41" s="7"/>
      <c r="L41" s="7"/>
      <c r="M41" s="8"/>
      <c r="N41" s="7"/>
      <c r="O41" s="7"/>
      <c r="P41" s="7"/>
      <c r="Q41" s="7"/>
      <c r="R41" s="7"/>
      <c r="S41" s="7"/>
      <c r="T41" s="11"/>
    </row>
    <row r="42" spans="2:20" ht="15" customHeight="1" x14ac:dyDescent="0.25">
      <c r="B42" s="21"/>
      <c r="C42" s="7"/>
      <c r="D42" s="7"/>
      <c r="E42" s="7"/>
      <c r="F42" s="7"/>
      <c r="G42" s="7"/>
      <c r="H42" s="7"/>
      <c r="I42" s="7"/>
      <c r="J42" s="7"/>
      <c r="L42" s="7"/>
      <c r="M42" s="8"/>
      <c r="N42" s="7"/>
      <c r="O42" s="7"/>
      <c r="P42" s="7"/>
      <c r="Q42" s="7"/>
      <c r="R42" s="7"/>
      <c r="S42" s="7"/>
      <c r="T42" s="11"/>
    </row>
    <row r="43" spans="2:20" ht="15" customHeight="1" x14ac:dyDescent="0.25">
      <c r="B43" s="21"/>
      <c r="C43" s="47" t="s">
        <v>14</v>
      </c>
      <c r="D43" s="47" t="s">
        <v>15</v>
      </c>
      <c r="E43" s="47" t="s">
        <v>16</v>
      </c>
      <c r="F43" s="7"/>
      <c r="G43" s="7"/>
      <c r="H43" s="7"/>
      <c r="I43" s="7"/>
      <c r="J43" s="7"/>
      <c r="L43" s="7"/>
      <c r="M43" s="8"/>
      <c r="N43" s="7"/>
      <c r="O43" s="7"/>
      <c r="P43" s="7"/>
      <c r="Q43" s="7"/>
      <c r="R43" s="7"/>
      <c r="S43" s="7"/>
      <c r="T43" s="11"/>
    </row>
    <row r="44" spans="2:20" ht="15" customHeight="1" x14ac:dyDescent="0.25">
      <c r="B44" s="21"/>
      <c r="C44" s="48" t="s">
        <v>17</v>
      </c>
      <c r="D44" s="49">
        <v>1</v>
      </c>
      <c r="E44" s="232"/>
      <c r="F44" s="7"/>
      <c r="G44" s="7"/>
      <c r="H44" s="7"/>
      <c r="I44" s="7"/>
      <c r="J44" s="7"/>
      <c r="L44" s="7"/>
      <c r="M44" s="8"/>
      <c r="N44" s="7"/>
      <c r="O44" s="7"/>
      <c r="P44" s="7"/>
      <c r="Q44" s="7"/>
      <c r="R44" s="7"/>
      <c r="S44" s="7"/>
      <c r="T44" s="11"/>
    </row>
    <row r="45" spans="2:20" ht="15" customHeight="1" x14ac:dyDescent="0.25">
      <c r="B45" s="21"/>
      <c r="C45" s="50" t="s">
        <v>18</v>
      </c>
      <c r="D45" s="51">
        <v>2</v>
      </c>
      <c r="E45" s="233"/>
      <c r="F45" s="7"/>
      <c r="G45" s="7"/>
      <c r="H45" s="7"/>
      <c r="I45" s="7"/>
      <c r="J45" s="7"/>
      <c r="L45" s="7"/>
      <c r="M45" s="8"/>
      <c r="N45" s="7"/>
      <c r="O45" s="7"/>
      <c r="P45" s="7"/>
      <c r="Q45" s="7"/>
      <c r="R45" s="7"/>
      <c r="S45" s="7"/>
      <c r="T45" s="11"/>
    </row>
    <row r="46" spans="2:20" ht="15" customHeight="1" x14ac:dyDescent="0.25">
      <c r="B46" s="21"/>
      <c r="C46" s="50" t="s">
        <v>19</v>
      </c>
      <c r="D46" s="51">
        <v>3</v>
      </c>
      <c r="E46" s="52"/>
      <c r="F46" s="7"/>
      <c r="G46" s="7"/>
      <c r="H46" s="7"/>
      <c r="I46" s="7"/>
      <c r="J46" s="7"/>
      <c r="L46" s="7"/>
      <c r="M46" s="8"/>
      <c r="N46" s="7"/>
      <c r="O46" s="7"/>
      <c r="P46" s="7"/>
      <c r="Q46" s="7"/>
      <c r="R46" s="7"/>
      <c r="S46" s="7"/>
      <c r="T46" s="11"/>
    </row>
    <row r="47" spans="2:20" ht="15" customHeight="1" x14ac:dyDescent="0.25">
      <c r="B47" s="21"/>
      <c r="C47" s="50" t="s">
        <v>20</v>
      </c>
      <c r="D47" s="51">
        <v>4</v>
      </c>
      <c r="E47" s="53"/>
      <c r="F47" s="7"/>
      <c r="G47" s="7"/>
      <c r="H47" s="7"/>
      <c r="I47" s="7"/>
      <c r="J47" s="7"/>
      <c r="L47" s="7"/>
      <c r="M47" s="8"/>
      <c r="N47" s="7"/>
      <c r="O47" s="7"/>
      <c r="P47" s="7"/>
      <c r="Q47" s="7"/>
      <c r="R47" s="7"/>
      <c r="S47" s="7"/>
      <c r="T47" s="11"/>
    </row>
    <row r="48" spans="2:20" ht="15" customHeight="1" x14ac:dyDescent="0.25">
      <c r="B48" s="21"/>
      <c r="C48" s="54" t="s">
        <v>21</v>
      </c>
      <c r="D48" s="55">
        <v>5</v>
      </c>
      <c r="E48" s="56"/>
      <c r="F48" s="7"/>
      <c r="G48" s="7"/>
      <c r="H48" s="7"/>
      <c r="I48" s="7"/>
      <c r="J48" s="7"/>
      <c r="L48" s="7"/>
      <c r="M48" s="8"/>
      <c r="N48" s="7"/>
      <c r="O48" s="7"/>
      <c r="P48" s="7"/>
      <c r="Q48" s="7"/>
      <c r="R48" s="7"/>
      <c r="S48" s="7"/>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296" t="s">
        <v>204</v>
      </c>
      <c r="D50" s="297"/>
      <c r="E50" s="297"/>
      <c r="F50" s="297"/>
      <c r="G50" s="297"/>
      <c r="H50" s="297"/>
      <c r="I50" s="297"/>
      <c r="J50" s="297"/>
      <c r="K50" s="297"/>
      <c r="L50" s="297"/>
      <c r="M50" s="297"/>
      <c r="N50" s="297"/>
      <c r="O50" s="297"/>
      <c r="P50" s="297"/>
      <c r="Q50" s="297"/>
      <c r="R50" s="297"/>
      <c r="S50" s="297"/>
      <c r="T50" s="11"/>
    </row>
    <row r="51" spans="2:20" ht="15" customHeight="1" x14ac:dyDescent="0.25">
      <c r="B51" s="21"/>
      <c r="C51" s="297"/>
      <c r="D51" s="297"/>
      <c r="E51" s="297"/>
      <c r="F51" s="297"/>
      <c r="G51" s="297"/>
      <c r="H51" s="297"/>
      <c r="I51" s="297"/>
      <c r="J51" s="297"/>
      <c r="K51" s="297"/>
      <c r="L51" s="297"/>
      <c r="M51" s="297"/>
      <c r="N51" s="297"/>
      <c r="O51" s="297"/>
      <c r="P51" s="297"/>
      <c r="Q51" s="297"/>
      <c r="R51" s="297"/>
      <c r="S51" s="297"/>
      <c r="T51" s="11"/>
    </row>
    <row r="52" spans="2:20" ht="15" customHeight="1" x14ac:dyDescent="0.25">
      <c r="B52" s="21"/>
      <c r="C52" s="7"/>
      <c r="D52" s="7"/>
      <c r="E52" s="7"/>
      <c r="F52" s="7"/>
      <c r="G52" s="7"/>
      <c r="H52" s="7"/>
      <c r="I52" s="7"/>
      <c r="J52" s="7"/>
      <c r="L52" s="7"/>
      <c r="M52" s="8"/>
      <c r="N52" s="7"/>
      <c r="O52" s="7"/>
      <c r="P52" s="7"/>
      <c r="Q52" s="7"/>
      <c r="R52" s="7"/>
      <c r="S52" s="7"/>
      <c r="T52" s="11"/>
    </row>
    <row r="53" spans="2:20" ht="15" customHeight="1" x14ac:dyDescent="0.25">
      <c r="B53" s="21"/>
      <c r="C53" s="234" t="s">
        <v>205</v>
      </c>
      <c r="D53" s="7"/>
      <c r="E53" s="7"/>
      <c r="F53" s="7"/>
      <c r="G53" s="7"/>
      <c r="H53" s="7"/>
      <c r="I53" s="7"/>
      <c r="J53" s="7"/>
      <c r="K53" s="7"/>
      <c r="L53" s="7"/>
      <c r="M53" s="7"/>
      <c r="N53" s="7"/>
      <c r="O53" s="7"/>
      <c r="P53" s="7"/>
      <c r="Q53" s="7"/>
      <c r="R53" s="7"/>
      <c r="S53" s="7"/>
      <c r="T53" s="11"/>
    </row>
    <row r="54" spans="2:20" ht="15" customHeight="1" x14ac:dyDescent="0.25">
      <c r="B54" s="21"/>
      <c r="D54" s="7"/>
      <c r="E54" s="7"/>
      <c r="F54" s="7"/>
      <c r="G54" s="7"/>
      <c r="H54" s="7"/>
      <c r="I54" s="7"/>
      <c r="J54" s="7"/>
      <c r="K54" s="7"/>
      <c r="L54" s="7"/>
      <c r="M54" s="7"/>
      <c r="N54" s="7"/>
      <c r="O54" s="7"/>
      <c r="P54" s="7"/>
      <c r="Q54" s="7"/>
      <c r="R54" s="7"/>
      <c r="S54" s="7"/>
      <c r="T54" s="11"/>
    </row>
    <row r="55" spans="2:20" ht="15" customHeight="1" x14ac:dyDescent="0.25">
      <c r="B55" s="21"/>
      <c r="C55" s="298" t="s">
        <v>217</v>
      </c>
      <c r="D55" s="299"/>
      <c r="E55" s="299"/>
      <c r="F55" s="299"/>
      <c r="G55" s="299"/>
      <c r="H55" s="299"/>
      <c r="I55" s="299"/>
      <c r="J55" s="299"/>
      <c r="K55" s="299"/>
      <c r="L55" s="299"/>
      <c r="M55" s="299"/>
      <c r="N55" s="299"/>
      <c r="O55" s="299"/>
      <c r="P55" s="299"/>
      <c r="Q55" s="299"/>
      <c r="R55" s="299"/>
      <c r="S55" s="299"/>
      <c r="T55" s="11"/>
    </row>
    <row r="56" spans="2:20" ht="15" customHeight="1" x14ac:dyDescent="0.25">
      <c r="B56" s="21"/>
      <c r="C56" s="299"/>
      <c r="D56" s="299"/>
      <c r="E56" s="299"/>
      <c r="F56" s="299"/>
      <c r="G56" s="299"/>
      <c r="H56" s="299"/>
      <c r="I56" s="299"/>
      <c r="J56" s="299"/>
      <c r="K56" s="299"/>
      <c r="L56" s="299"/>
      <c r="M56" s="299"/>
      <c r="N56" s="299"/>
      <c r="O56" s="299"/>
      <c r="P56" s="299"/>
      <c r="Q56" s="299"/>
      <c r="R56" s="299"/>
      <c r="S56" s="299"/>
      <c r="T56" s="11"/>
    </row>
    <row r="57" spans="2:20" ht="15" customHeight="1" x14ac:dyDescent="0.25">
      <c r="B57" s="21"/>
      <c r="C57" s="299"/>
      <c r="D57" s="299"/>
      <c r="E57" s="299"/>
      <c r="F57" s="299"/>
      <c r="G57" s="299"/>
      <c r="H57" s="299"/>
      <c r="I57" s="299"/>
      <c r="J57" s="299"/>
      <c r="K57" s="299"/>
      <c r="L57" s="299"/>
      <c r="M57" s="299"/>
      <c r="N57" s="299"/>
      <c r="O57" s="299"/>
      <c r="P57" s="299"/>
      <c r="Q57" s="299"/>
      <c r="R57" s="299"/>
      <c r="S57" s="299"/>
      <c r="T57" s="11"/>
    </row>
    <row r="58" spans="2:20" ht="15" customHeight="1" x14ac:dyDescent="0.25">
      <c r="B58" s="21"/>
      <c r="D58" s="7"/>
      <c r="E58" s="7"/>
      <c r="F58" s="7"/>
      <c r="G58" s="7"/>
      <c r="H58" s="7"/>
      <c r="I58" s="7"/>
      <c r="J58" s="7"/>
      <c r="K58" s="7"/>
      <c r="L58" s="7"/>
      <c r="M58" s="7"/>
      <c r="N58" s="7"/>
      <c r="O58" s="7"/>
      <c r="P58" s="7"/>
      <c r="Q58" s="7"/>
      <c r="R58" s="7"/>
      <c r="S58" s="7"/>
      <c r="T58" s="11"/>
    </row>
    <row r="59" spans="2:20" ht="15" customHeight="1" x14ac:dyDescent="0.25">
      <c r="B59" s="21"/>
      <c r="C59" s="296" t="s">
        <v>22</v>
      </c>
      <c r="D59" s="297"/>
      <c r="E59" s="297"/>
      <c r="F59" s="297"/>
      <c r="G59" s="297"/>
      <c r="H59" s="297"/>
      <c r="I59" s="297"/>
      <c r="J59" s="297"/>
      <c r="K59" s="297"/>
      <c r="L59" s="297"/>
      <c r="M59" s="297"/>
      <c r="N59" s="297"/>
      <c r="O59" s="297"/>
      <c r="P59" s="297"/>
      <c r="Q59" s="297"/>
      <c r="R59" s="297"/>
      <c r="S59" s="297"/>
      <c r="T59" s="11"/>
    </row>
    <row r="60" spans="2:20" ht="15" customHeight="1" x14ac:dyDescent="0.25">
      <c r="B60" s="21"/>
      <c r="C60" s="297"/>
      <c r="D60" s="297"/>
      <c r="E60" s="297"/>
      <c r="F60" s="297"/>
      <c r="G60" s="297"/>
      <c r="H60" s="297"/>
      <c r="I60" s="297"/>
      <c r="J60" s="297"/>
      <c r="K60" s="297"/>
      <c r="L60" s="297"/>
      <c r="M60" s="297"/>
      <c r="N60" s="297"/>
      <c r="O60" s="297"/>
      <c r="P60" s="297"/>
      <c r="Q60" s="297"/>
      <c r="R60" s="297"/>
      <c r="S60" s="29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 t="s">
        <v>28</v>
      </c>
      <c r="D62" s="7"/>
      <c r="E62" s="7"/>
      <c r="F62" s="7"/>
      <c r="G62" s="7"/>
      <c r="H62" s="7"/>
      <c r="I62" s="7"/>
      <c r="J62" s="7"/>
      <c r="L62" s="7"/>
      <c r="M62" s="8"/>
      <c r="N62" s="7"/>
      <c r="O62" s="7"/>
      <c r="P62" s="7"/>
      <c r="Q62" s="7"/>
      <c r="R62" s="7"/>
      <c r="S62" s="7"/>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57"/>
      <c r="D64" s="7"/>
      <c r="E64" s="7"/>
      <c r="F64" s="7"/>
      <c r="G64" s="7"/>
      <c r="H64" s="7"/>
      <c r="I64" s="7"/>
      <c r="J64" s="7"/>
      <c r="L64" s="7"/>
      <c r="M64" s="8"/>
      <c r="N64" s="7"/>
      <c r="O64" s="7"/>
      <c r="P64" s="7"/>
      <c r="Q64" s="7"/>
      <c r="R64" s="7"/>
      <c r="S64" s="7"/>
      <c r="T64" s="11"/>
    </row>
    <row r="65" spans="2:20" ht="15" customHeight="1" x14ac:dyDescent="0.25">
      <c r="B65" s="21"/>
      <c r="C65" s="59" t="s">
        <v>29</v>
      </c>
      <c r="D65" s="7"/>
      <c r="E65" s="7"/>
      <c r="F65" s="7"/>
      <c r="G65" s="7"/>
      <c r="H65" s="7"/>
      <c r="I65" s="7"/>
      <c r="J65" s="7"/>
      <c r="L65" s="7"/>
      <c r="M65" s="8"/>
      <c r="N65" s="7"/>
      <c r="O65" s="7"/>
      <c r="P65" s="7"/>
      <c r="Q65" s="7"/>
      <c r="R65" s="7"/>
      <c r="S65" s="7"/>
      <c r="T65" s="11"/>
    </row>
    <row r="66" spans="2:20" ht="15" customHeight="1" x14ac:dyDescent="0.25">
      <c r="B66" s="21"/>
      <c r="C66" s="57"/>
      <c r="D66" s="7"/>
      <c r="E66" s="7"/>
      <c r="F66" s="7"/>
      <c r="G66" s="7"/>
      <c r="H66" s="7"/>
      <c r="I66" s="7"/>
      <c r="J66" s="7"/>
      <c r="L66" s="7"/>
      <c r="M66" s="8"/>
      <c r="N66" s="7"/>
      <c r="O66" s="7"/>
      <c r="P66" s="7"/>
      <c r="Q66" s="7"/>
      <c r="R66" s="7"/>
      <c r="S66" s="7"/>
      <c r="T66" s="11"/>
    </row>
    <row r="67" spans="2:20" ht="15" customHeight="1" x14ac:dyDescent="0.25">
      <c r="B67" s="21"/>
      <c r="C67" s="296" t="s">
        <v>206</v>
      </c>
      <c r="D67" s="297"/>
      <c r="E67" s="297"/>
      <c r="F67" s="297"/>
      <c r="G67" s="297"/>
      <c r="H67" s="297"/>
      <c r="I67" s="297"/>
      <c r="J67" s="297"/>
      <c r="K67" s="297"/>
      <c r="L67" s="297"/>
      <c r="M67" s="297"/>
      <c r="N67" s="297"/>
      <c r="O67" s="297"/>
      <c r="P67" s="297"/>
      <c r="Q67" s="297"/>
      <c r="R67" s="297"/>
      <c r="S67" s="297"/>
      <c r="T67" s="11"/>
    </row>
    <row r="68" spans="2:20" ht="15" customHeight="1" x14ac:dyDescent="0.25">
      <c r="B68" s="21"/>
      <c r="C68" s="7"/>
      <c r="D68" s="7"/>
      <c r="E68" s="7"/>
      <c r="F68" s="7"/>
      <c r="G68" s="7"/>
      <c r="H68" s="7"/>
      <c r="I68" s="7"/>
      <c r="J68" s="7"/>
      <c r="L68" s="7"/>
      <c r="M68" s="8"/>
      <c r="N68" s="7"/>
      <c r="O68" s="7"/>
      <c r="P68" s="7"/>
      <c r="Q68" s="7"/>
      <c r="R68" s="7"/>
      <c r="S68" s="7"/>
      <c r="T68" s="11"/>
    </row>
    <row r="69" spans="2:20" ht="15" customHeight="1" x14ac:dyDescent="0.25">
      <c r="B69" s="21"/>
      <c r="C69" s="296" t="s">
        <v>30</v>
      </c>
      <c r="D69" s="297"/>
      <c r="E69" s="297"/>
      <c r="F69" s="297"/>
      <c r="G69" s="297"/>
      <c r="H69" s="297"/>
      <c r="I69" s="297"/>
      <c r="J69" s="297"/>
      <c r="K69" s="297"/>
      <c r="L69" s="297"/>
      <c r="M69" s="297"/>
      <c r="N69" s="297"/>
      <c r="O69" s="297"/>
      <c r="P69" s="297"/>
      <c r="Q69" s="297"/>
      <c r="R69" s="297"/>
      <c r="S69" s="297"/>
      <c r="T69" s="11"/>
    </row>
    <row r="70" spans="2:20" ht="15" customHeight="1" x14ac:dyDescent="0.25">
      <c r="B70" s="21"/>
      <c r="C70" s="297"/>
      <c r="D70" s="297"/>
      <c r="E70" s="297"/>
      <c r="F70" s="297"/>
      <c r="G70" s="297"/>
      <c r="H70" s="297"/>
      <c r="I70" s="297"/>
      <c r="J70" s="297"/>
      <c r="K70" s="297"/>
      <c r="L70" s="297"/>
      <c r="M70" s="297"/>
      <c r="N70" s="297"/>
      <c r="O70" s="297"/>
      <c r="P70" s="297"/>
      <c r="Q70" s="297"/>
      <c r="R70" s="297"/>
      <c r="S70" s="29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207</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296" t="s">
        <v>208</v>
      </c>
      <c r="D74" s="297"/>
      <c r="E74" s="297"/>
      <c r="F74" s="297"/>
      <c r="G74" s="297"/>
      <c r="H74" s="297"/>
      <c r="I74" s="297"/>
      <c r="J74" s="297"/>
      <c r="K74" s="297"/>
      <c r="L74" s="297"/>
      <c r="M74" s="297"/>
      <c r="N74" s="297"/>
      <c r="O74" s="297"/>
      <c r="P74" s="297"/>
      <c r="Q74" s="297"/>
      <c r="R74" s="297"/>
      <c r="S74" s="297"/>
      <c r="T74" s="11"/>
    </row>
    <row r="75" spans="2:20" ht="15" customHeight="1" x14ac:dyDescent="0.25">
      <c r="B75" s="21"/>
      <c r="C75" s="297"/>
      <c r="D75" s="297"/>
      <c r="E75" s="297"/>
      <c r="F75" s="297"/>
      <c r="G75" s="297"/>
      <c r="H75" s="297"/>
      <c r="I75" s="297"/>
      <c r="J75" s="297"/>
      <c r="K75" s="297"/>
      <c r="L75" s="297"/>
      <c r="M75" s="297"/>
      <c r="N75" s="297"/>
      <c r="O75" s="297"/>
      <c r="P75" s="297"/>
      <c r="Q75" s="297"/>
      <c r="R75" s="297"/>
      <c r="S75" s="297"/>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5">
      <c r="B77" s="21"/>
      <c r="C77" s="296" t="s">
        <v>209</v>
      </c>
      <c r="D77" s="297"/>
      <c r="E77" s="297"/>
      <c r="F77" s="297"/>
      <c r="G77" s="297"/>
      <c r="H77" s="297"/>
      <c r="I77" s="297"/>
      <c r="J77" s="297"/>
      <c r="K77" s="297"/>
      <c r="L77" s="297"/>
      <c r="M77" s="297"/>
      <c r="N77" s="297"/>
      <c r="O77" s="297"/>
      <c r="P77" s="297"/>
      <c r="Q77" s="297"/>
      <c r="R77" s="297"/>
      <c r="S77" s="297"/>
      <c r="T77" s="11"/>
    </row>
    <row r="78" spans="2:20" ht="15" customHeight="1" x14ac:dyDescent="0.25">
      <c r="B78" s="21"/>
      <c r="C78" s="297"/>
      <c r="D78" s="297"/>
      <c r="E78" s="297"/>
      <c r="F78" s="297"/>
      <c r="G78" s="297"/>
      <c r="H78" s="297"/>
      <c r="I78" s="297"/>
      <c r="J78" s="297"/>
      <c r="K78" s="297"/>
      <c r="L78" s="297"/>
      <c r="M78" s="297"/>
      <c r="N78" s="297"/>
      <c r="O78" s="297"/>
      <c r="P78" s="297"/>
      <c r="Q78" s="297"/>
      <c r="R78" s="297"/>
      <c r="S78" s="297"/>
      <c r="T78" s="11"/>
    </row>
    <row r="79" spans="2:20" ht="15" customHeight="1" x14ac:dyDescent="0.25">
      <c r="B79" s="21"/>
      <c r="C79" s="235"/>
      <c r="D79" s="235"/>
      <c r="E79" s="235"/>
      <c r="F79" s="235"/>
      <c r="G79" s="235"/>
      <c r="H79" s="235"/>
      <c r="I79" s="235"/>
      <c r="J79" s="235"/>
      <c r="K79" s="235"/>
      <c r="L79" s="235"/>
      <c r="M79" s="235"/>
      <c r="N79" s="235"/>
      <c r="O79" s="235"/>
      <c r="P79" s="235"/>
      <c r="Q79" s="235"/>
      <c r="R79" s="235"/>
      <c r="S79" s="235"/>
      <c r="T79" s="11"/>
    </row>
    <row r="80" spans="2:20" ht="15" customHeight="1" x14ac:dyDescent="0.25">
      <c r="B80" s="21"/>
      <c r="C80" s="57"/>
      <c r="D80" s="7"/>
      <c r="E80" s="7"/>
      <c r="F80" s="7"/>
      <c r="G80" s="7"/>
      <c r="H80" s="7"/>
      <c r="I80" s="7"/>
      <c r="J80" s="7"/>
      <c r="L80" s="7"/>
      <c r="M80" s="8"/>
      <c r="N80" s="7"/>
      <c r="O80" s="7"/>
      <c r="P80" s="7"/>
      <c r="Q80" s="7"/>
      <c r="R80" s="7"/>
      <c r="S80" s="7"/>
      <c r="T80" s="11"/>
    </row>
    <row r="81" spans="2:20" ht="15" customHeight="1" x14ac:dyDescent="0.25">
      <c r="B81" s="21"/>
      <c r="C81" s="59" t="s">
        <v>210</v>
      </c>
      <c r="D81" s="7"/>
      <c r="E81" s="7"/>
      <c r="F81" s="7"/>
      <c r="G81" s="7"/>
      <c r="H81" s="7"/>
      <c r="I81" s="7"/>
      <c r="J81" s="7"/>
      <c r="L81" s="7"/>
      <c r="M81" s="8"/>
      <c r="N81" s="7"/>
      <c r="O81" s="7"/>
      <c r="P81" s="7"/>
      <c r="Q81" s="7"/>
      <c r="R81" s="7"/>
      <c r="S81" s="7"/>
      <c r="T81" s="11"/>
    </row>
    <row r="82" spans="2:20" ht="15.75" customHeight="1" x14ac:dyDescent="0.25">
      <c r="B82" s="21"/>
      <c r="C82" s="57"/>
      <c r="D82" s="7"/>
      <c r="E82" s="7"/>
      <c r="F82" s="7"/>
      <c r="G82" s="7"/>
      <c r="H82" s="7"/>
      <c r="I82" s="7"/>
      <c r="J82" s="7"/>
      <c r="L82" s="7"/>
      <c r="M82" s="8"/>
      <c r="N82" s="7"/>
      <c r="O82" s="7"/>
      <c r="P82" s="7"/>
      <c r="Q82" s="7"/>
      <c r="R82" s="7"/>
      <c r="S82" s="7"/>
      <c r="T82" s="11"/>
    </row>
    <row r="83" spans="2:20" ht="15" customHeight="1" x14ac:dyDescent="0.25">
      <c r="B83" s="21"/>
      <c r="C83" s="7" t="s">
        <v>36</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39</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5">
      <c r="B87" s="21"/>
      <c r="C87" s="7" t="s">
        <v>40</v>
      </c>
      <c r="D87" s="7"/>
      <c r="E87" s="7"/>
      <c r="F87" s="7"/>
      <c r="G87" s="7"/>
      <c r="H87" s="7"/>
      <c r="I87" s="7"/>
      <c r="J87" s="7"/>
      <c r="L87" s="7"/>
      <c r="M87" s="8"/>
      <c r="N87" s="7"/>
      <c r="O87" s="7"/>
      <c r="P87" s="7"/>
      <c r="Q87" s="7"/>
      <c r="R87" s="7"/>
      <c r="S87" s="7"/>
      <c r="T87" s="11"/>
    </row>
    <row r="88" spans="2:20" ht="15" customHeight="1" x14ac:dyDescent="0.25">
      <c r="B88" s="21"/>
      <c r="C88" s="7"/>
      <c r="D88" s="7"/>
      <c r="E88" s="7"/>
      <c r="F88" s="7"/>
      <c r="G88" s="7"/>
      <c r="H88" s="7"/>
      <c r="I88" s="7"/>
      <c r="J88" s="7"/>
      <c r="L88" s="7"/>
      <c r="M88" s="8"/>
      <c r="N88" s="7"/>
      <c r="O88" s="7"/>
      <c r="P88" s="7"/>
      <c r="Q88" s="7"/>
      <c r="R88" s="7"/>
      <c r="S88" s="7"/>
      <c r="T88" s="11"/>
    </row>
    <row r="89" spans="2:20" ht="15" customHeight="1" x14ac:dyDescent="0.2">
      <c r="B89" s="21"/>
      <c r="C89" s="62" t="s">
        <v>13</v>
      </c>
      <c r="D89" s="7" t="s">
        <v>37</v>
      </c>
      <c r="E89" s="7"/>
      <c r="F89" s="7"/>
      <c r="G89" s="7"/>
      <c r="H89" s="7"/>
      <c r="I89" s="7"/>
      <c r="J89" s="7"/>
      <c r="L89" s="7"/>
      <c r="M89" s="8"/>
      <c r="N89" s="7"/>
      <c r="O89" s="7"/>
      <c r="P89" s="7"/>
      <c r="Q89" s="7"/>
      <c r="R89" s="7"/>
      <c r="S89" s="7"/>
      <c r="T89" s="11"/>
    </row>
    <row r="90" spans="2:20" ht="15" customHeight="1" x14ac:dyDescent="0.2">
      <c r="B90" s="21"/>
      <c r="C90" s="62" t="s">
        <v>13</v>
      </c>
      <c r="D90" s="7" t="s">
        <v>38</v>
      </c>
      <c r="E90" s="7"/>
      <c r="F90" s="7"/>
      <c r="G90" s="7"/>
      <c r="H90" s="7"/>
      <c r="I90" s="7"/>
      <c r="J90" s="7"/>
      <c r="L90" s="7"/>
      <c r="M90" s="8"/>
      <c r="N90" s="7"/>
      <c r="O90" s="7"/>
      <c r="P90" s="7"/>
      <c r="Q90" s="7"/>
      <c r="R90" s="7"/>
      <c r="S90" s="7"/>
      <c r="T90" s="11"/>
    </row>
    <row r="91" spans="2:20" ht="15" customHeight="1" x14ac:dyDescent="0.2">
      <c r="B91" s="21"/>
      <c r="C91" s="62" t="s">
        <v>13</v>
      </c>
      <c r="D91" s="7" t="s">
        <v>211</v>
      </c>
      <c r="E91" s="7"/>
      <c r="F91" s="7"/>
      <c r="G91" s="7"/>
      <c r="H91" s="7"/>
      <c r="I91" s="7"/>
      <c r="J91" s="7"/>
      <c r="L91" s="7"/>
      <c r="M91" s="8"/>
      <c r="N91" s="7"/>
      <c r="O91" s="7"/>
      <c r="P91" s="7"/>
      <c r="Q91" s="7"/>
      <c r="R91" s="7"/>
      <c r="S91" s="7"/>
      <c r="T91" s="11"/>
    </row>
    <row r="92" spans="2:20" ht="15" customHeight="1" x14ac:dyDescent="0.2">
      <c r="B92" s="21"/>
      <c r="C92" s="62" t="s">
        <v>13</v>
      </c>
      <c r="D92" s="7" t="s">
        <v>212</v>
      </c>
      <c r="E92" s="7"/>
      <c r="F92" s="7"/>
      <c r="G92" s="7"/>
      <c r="H92" s="7"/>
      <c r="I92" s="7"/>
      <c r="J92" s="7"/>
      <c r="L92" s="7"/>
      <c r="M92" s="8"/>
      <c r="N92" s="7"/>
      <c r="O92" s="7"/>
      <c r="P92" s="7"/>
      <c r="Q92" s="7"/>
      <c r="R92" s="7"/>
      <c r="S92" s="7"/>
      <c r="T92" s="11"/>
    </row>
    <row r="93" spans="2:20" ht="15" customHeight="1" x14ac:dyDescent="0.25">
      <c r="B93" s="21"/>
      <c r="C93" s="57"/>
      <c r="D93" s="7"/>
      <c r="E93" s="7"/>
      <c r="F93" s="7"/>
      <c r="G93" s="7"/>
      <c r="H93" s="7"/>
      <c r="I93" s="7"/>
      <c r="J93" s="7"/>
      <c r="L93" s="7"/>
      <c r="M93" s="8"/>
      <c r="N93" s="7"/>
      <c r="O93" s="7"/>
      <c r="P93" s="7"/>
      <c r="Q93" s="7"/>
      <c r="R93" s="7"/>
      <c r="S93" s="7"/>
      <c r="T93" s="11"/>
    </row>
    <row r="94" spans="2:20" ht="15" customHeight="1" x14ac:dyDescent="0.25">
      <c r="B94" s="21"/>
      <c r="C94" s="7" t="s">
        <v>238</v>
      </c>
      <c r="D94" s="7"/>
      <c r="E94" s="7"/>
      <c r="F94" s="7"/>
      <c r="G94" s="7"/>
      <c r="H94" s="7"/>
      <c r="I94" s="7"/>
      <c r="J94" s="7"/>
      <c r="L94" s="7"/>
      <c r="M94" s="8"/>
      <c r="N94" s="7"/>
      <c r="O94" s="7"/>
      <c r="P94" s="7"/>
      <c r="Q94" s="7"/>
      <c r="R94" s="7"/>
      <c r="S94" s="7"/>
      <c r="T94" s="11"/>
    </row>
    <row r="95" spans="2:20" ht="15" customHeight="1" x14ac:dyDescent="0.25">
      <c r="B95" s="21"/>
      <c r="C95" s="7"/>
      <c r="D95" s="7"/>
      <c r="E95" s="7"/>
      <c r="F95" s="7"/>
      <c r="G95" s="7"/>
      <c r="H95" s="7"/>
      <c r="I95" s="7"/>
      <c r="J95" s="7"/>
      <c r="L95" s="7"/>
      <c r="M95" s="8"/>
      <c r="N95" s="7"/>
      <c r="O95" s="7"/>
      <c r="P95" s="7"/>
      <c r="Q95" s="7"/>
      <c r="R95" s="7"/>
      <c r="S95" s="7"/>
      <c r="T95" s="11"/>
    </row>
    <row r="96" spans="2:20" ht="15" customHeight="1" x14ac:dyDescent="0.2">
      <c r="B96" s="21"/>
      <c r="C96" s="62" t="s">
        <v>13</v>
      </c>
      <c r="D96" s="7" t="s">
        <v>213</v>
      </c>
      <c r="E96" s="7"/>
      <c r="F96" s="7"/>
      <c r="G96" s="7"/>
      <c r="H96" s="7"/>
      <c r="I96" s="7"/>
      <c r="J96" s="7"/>
      <c r="L96" s="7"/>
      <c r="M96" s="8"/>
      <c r="N96" s="7"/>
      <c r="O96" s="7"/>
      <c r="P96" s="7"/>
      <c r="Q96" s="7"/>
      <c r="R96" s="7"/>
      <c r="S96" s="7"/>
      <c r="T96" s="11"/>
    </row>
    <row r="97" spans="2:20" ht="15" customHeight="1" x14ac:dyDescent="0.2">
      <c r="B97" s="21"/>
      <c r="C97" s="62" t="s">
        <v>13</v>
      </c>
      <c r="D97" s="7" t="s">
        <v>214</v>
      </c>
      <c r="E97" s="7"/>
      <c r="F97" s="7"/>
      <c r="G97" s="7"/>
      <c r="H97" s="7"/>
      <c r="I97" s="7"/>
      <c r="J97" s="7"/>
      <c r="L97" s="7"/>
      <c r="M97" s="8"/>
      <c r="N97" s="7"/>
      <c r="O97" s="7"/>
      <c r="P97" s="7"/>
      <c r="Q97" s="7"/>
      <c r="R97" s="7"/>
      <c r="S97" s="7"/>
      <c r="T97" s="11"/>
    </row>
    <row r="98" spans="2:20" ht="15" customHeight="1" x14ac:dyDescent="0.2">
      <c r="B98" s="21"/>
      <c r="C98" s="62" t="s">
        <v>13</v>
      </c>
      <c r="D98" s="7" t="s">
        <v>215</v>
      </c>
      <c r="E98" s="7"/>
      <c r="F98" s="7"/>
      <c r="G98" s="7"/>
      <c r="H98" s="7"/>
      <c r="I98" s="7"/>
      <c r="J98" s="7"/>
      <c r="L98" s="7"/>
      <c r="M98" s="8"/>
      <c r="N98" s="7"/>
      <c r="O98" s="7"/>
      <c r="P98" s="7"/>
      <c r="Q98" s="7"/>
      <c r="R98" s="7"/>
      <c r="S98" s="7"/>
      <c r="T98" s="11"/>
    </row>
    <row r="99" spans="2:20" ht="15" customHeight="1" x14ac:dyDescent="0.25">
      <c r="B99" s="21"/>
      <c r="C99" s="7"/>
      <c r="D99" s="7"/>
      <c r="E99" s="7"/>
      <c r="F99" s="7"/>
      <c r="G99" s="7"/>
      <c r="H99" s="7"/>
      <c r="I99" s="7"/>
      <c r="J99" s="7"/>
      <c r="L99" s="7"/>
      <c r="M99" s="8"/>
      <c r="N99" s="7"/>
      <c r="O99" s="7"/>
      <c r="P99" s="7"/>
      <c r="Q99" s="7"/>
      <c r="R99" s="7"/>
      <c r="S99" s="7"/>
      <c r="T99" s="11"/>
    </row>
    <row r="100" spans="2:20" ht="15" customHeight="1" x14ac:dyDescent="0.25">
      <c r="B100" s="21"/>
      <c r="C100" s="296" t="s">
        <v>41</v>
      </c>
      <c r="D100" s="300"/>
      <c r="E100" s="300"/>
      <c r="F100" s="300"/>
      <c r="G100" s="300"/>
      <c r="H100" s="300"/>
      <c r="I100" s="300"/>
      <c r="J100" s="300"/>
      <c r="K100" s="300"/>
      <c r="L100" s="300"/>
      <c r="M100" s="300"/>
      <c r="N100" s="300"/>
      <c r="O100" s="300"/>
      <c r="P100" s="300"/>
      <c r="Q100" s="300"/>
      <c r="R100" s="300"/>
      <c r="S100" s="300"/>
      <c r="T100" s="11"/>
    </row>
    <row r="101" spans="2:20" ht="15" customHeight="1" x14ac:dyDescent="0.25">
      <c r="B101" s="21"/>
      <c r="C101" s="300"/>
      <c r="D101" s="300"/>
      <c r="E101" s="300"/>
      <c r="F101" s="300"/>
      <c r="G101" s="300"/>
      <c r="H101" s="300"/>
      <c r="I101" s="300"/>
      <c r="J101" s="300"/>
      <c r="K101" s="300"/>
      <c r="L101" s="300"/>
      <c r="M101" s="300"/>
      <c r="N101" s="300"/>
      <c r="O101" s="300"/>
      <c r="P101" s="300"/>
      <c r="Q101" s="300"/>
      <c r="R101" s="300"/>
      <c r="S101" s="300"/>
      <c r="T101" s="11"/>
    </row>
    <row r="102" spans="2:20" ht="15" customHeight="1" x14ac:dyDescent="0.25">
      <c r="B102" s="21"/>
      <c r="C102" s="16"/>
      <c r="D102" s="7"/>
      <c r="E102" s="7"/>
      <c r="F102" s="7"/>
      <c r="G102" s="7"/>
      <c r="H102" s="7"/>
      <c r="I102" s="7"/>
      <c r="J102" s="7"/>
      <c r="L102" s="7"/>
      <c r="M102" s="8"/>
      <c r="N102" s="7"/>
      <c r="O102" s="7"/>
      <c r="P102" s="7"/>
      <c r="Q102" s="7"/>
      <c r="R102" s="7"/>
      <c r="S102" s="7"/>
      <c r="T102" s="11"/>
    </row>
    <row r="103" spans="2:20" ht="15" customHeight="1" thickBot="1" x14ac:dyDescent="0.3">
      <c r="B103" s="23"/>
      <c r="C103" s="12"/>
      <c r="D103" s="12"/>
      <c r="E103" s="12"/>
      <c r="F103" s="12"/>
      <c r="G103" s="12"/>
      <c r="H103" s="12"/>
      <c r="I103" s="12"/>
      <c r="J103" s="12"/>
      <c r="K103" s="13"/>
      <c r="L103" s="12"/>
      <c r="M103" s="14"/>
      <c r="N103" s="12"/>
      <c r="O103" s="12"/>
      <c r="P103" s="12"/>
      <c r="Q103" s="12"/>
      <c r="R103" s="12"/>
      <c r="S103" s="12"/>
      <c r="T103" s="15"/>
    </row>
    <row r="104" spans="2:20" x14ac:dyDescent="0.25"/>
    <row r="105" spans="2:20" x14ac:dyDescent="0.25"/>
    <row r="106" spans="2:20" x14ac:dyDescent="0.25"/>
    <row r="107" spans="2:20" x14ac:dyDescent="0.25"/>
    <row r="108" spans="2:20" x14ac:dyDescent="0.25"/>
    <row r="109" spans="2:20" x14ac:dyDescent="0.25"/>
    <row r="110" spans="2:20" x14ac:dyDescent="0.25"/>
    <row r="111" spans="2:20" ht="18" x14ac:dyDescent="0.25">
      <c r="K111" s="290" t="s">
        <v>32</v>
      </c>
      <c r="L111" s="290"/>
    </row>
    <row r="112" spans="2:20" hidden="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mergeCells count="14">
    <mergeCell ref="K111:L111"/>
    <mergeCell ref="C3:S3"/>
    <mergeCell ref="C17:S17"/>
    <mergeCell ref="C19:S22"/>
    <mergeCell ref="C24:S25"/>
    <mergeCell ref="C50:S51"/>
    <mergeCell ref="C55:S57"/>
    <mergeCell ref="C59:S60"/>
    <mergeCell ref="C67:S67"/>
    <mergeCell ref="C69:S70"/>
    <mergeCell ref="C74:S75"/>
    <mergeCell ref="C77:S78"/>
    <mergeCell ref="C100:S101"/>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showZeros="0" tabSelected="1" topLeftCell="G43" zoomScale="110" zoomScaleNormal="110" zoomScalePageLayoutView="60" workbookViewId="0">
      <selection activeCell="G43" sqref="G43"/>
    </sheetView>
  </sheetViews>
  <sheetFormatPr baseColWidth="10" defaultColWidth="0" defaultRowHeight="14.25" zeroHeight="1" x14ac:dyDescent="0.25"/>
  <cols>
    <col min="1" max="2" width="1.42578125" style="1" customWidth="1"/>
    <col min="3" max="3" width="23.7109375" style="1" customWidth="1"/>
    <col min="4" max="4" width="21.28515625" style="1" customWidth="1"/>
    <col min="5" max="5" width="28.42578125" style="1" customWidth="1"/>
    <col min="6" max="6" width="20.7109375" style="1" customWidth="1"/>
    <col min="7" max="7" width="95.85546875" style="1" customWidth="1"/>
    <col min="8" max="8" width="14.85546875" style="1" customWidth="1"/>
    <col min="9" max="9" width="105.140625" style="66" customWidth="1"/>
    <col min="10" max="10" width="1.140625" style="1" customWidth="1"/>
    <col min="11" max="11" width="2.42578125" style="1" customWidth="1"/>
    <col min="12" max="12" width="11.42578125" style="1" customWidth="1"/>
    <col min="13" max="13" width="6.42578125" style="1" customWidth="1"/>
    <col min="14" max="17" width="0" style="1" hidden="1" customWidth="1"/>
    <col min="18" max="16384" width="11.42578125" style="1" hidden="1"/>
  </cols>
  <sheetData>
    <row r="1" spans="2:14" ht="6" customHeight="1" thickBot="1" x14ac:dyDescent="0.3">
      <c r="C1" s="2"/>
      <c r="G1" s="1" t="s">
        <v>5</v>
      </c>
    </row>
    <row r="2" spans="2:14" ht="91.5" customHeight="1" x14ac:dyDescent="0.25">
      <c r="B2" s="17"/>
      <c r="C2" s="18"/>
      <c r="D2" s="9"/>
      <c r="E2" s="9"/>
      <c r="F2" s="9"/>
      <c r="G2" s="9"/>
      <c r="H2" s="9"/>
      <c r="I2" s="67"/>
      <c r="J2" s="10"/>
    </row>
    <row r="3" spans="2:14" ht="33" customHeight="1" x14ac:dyDescent="0.25">
      <c r="B3" s="21"/>
      <c r="C3" s="291" t="s">
        <v>235</v>
      </c>
      <c r="D3" s="292"/>
      <c r="E3" s="292"/>
      <c r="F3" s="292"/>
      <c r="G3" s="292"/>
      <c r="H3" s="292"/>
      <c r="I3" s="292"/>
      <c r="J3" s="22"/>
      <c r="K3" s="5"/>
      <c r="L3" s="5"/>
      <c r="M3" s="5"/>
      <c r="N3" s="5"/>
    </row>
    <row r="4" spans="2:14" ht="9" customHeight="1" thickBot="1" x14ac:dyDescent="0.3">
      <c r="B4" s="21"/>
      <c r="C4" s="16"/>
      <c r="D4" s="7"/>
      <c r="E4" s="7"/>
      <c r="F4" s="7"/>
      <c r="G4" s="7"/>
      <c r="H4" s="7"/>
      <c r="I4" s="68"/>
      <c r="J4" s="11"/>
    </row>
    <row r="5" spans="2:14" ht="27.75" customHeight="1" x14ac:dyDescent="0.25">
      <c r="B5" s="21"/>
      <c r="C5" s="335" t="s">
        <v>6</v>
      </c>
      <c r="D5" s="336"/>
      <c r="E5" s="336"/>
      <c r="F5" s="336"/>
      <c r="G5" s="339" t="s">
        <v>24</v>
      </c>
      <c r="H5" s="340"/>
      <c r="I5" s="341"/>
      <c r="J5" s="11"/>
    </row>
    <row r="6" spans="2:14" ht="28.5" customHeight="1" thickBot="1" x14ac:dyDescent="0.3">
      <c r="B6" s="21"/>
      <c r="C6" s="337"/>
      <c r="D6" s="338"/>
      <c r="E6" s="338"/>
      <c r="F6" s="338"/>
      <c r="G6" s="345">
        <f>((D10+D22+D33+D69)/4)</f>
        <v>52.481150793650798</v>
      </c>
      <c r="H6" s="346"/>
      <c r="I6" s="347"/>
      <c r="J6" s="11"/>
    </row>
    <row r="7" spans="2:14" ht="15" customHeight="1" thickBot="1" x14ac:dyDescent="0.3">
      <c r="B7" s="21"/>
      <c r="C7" s="16"/>
      <c r="D7" s="7"/>
      <c r="E7" s="7"/>
      <c r="F7" s="7"/>
      <c r="G7" s="7"/>
      <c r="H7" s="7"/>
      <c r="I7" s="68"/>
      <c r="J7" s="11"/>
    </row>
    <row r="8" spans="2:14" ht="26.25" customHeight="1" x14ac:dyDescent="0.25">
      <c r="B8" s="21"/>
      <c r="C8" s="342" t="s">
        <v>46</v>
      </c>
      <c r="D8" s="331" t="s">
        <v>23</v>
      </c>
      <c r="E8" s="331" t="s">
        <v>25</v>
      </c>
      <c r="F8" s="331" t="s">
        <v>23</v>
      </c>
      <c r="G8" s="331" t="s">
        <v>4</v>
      </c>
      <c r="H8" s="331" t="s">
        <v>10</v>
      </c>
      <c r="I8" s="333" t="s">
        <v>178</v>
      </c>
      <c r="J8" s="11"/>
      <c r="K8" s="6"/>
    </row>
    <row r="9" spans="2:14" ht="17.45" customHeight="1" thickBot="1" x14ac:dyDescent="0.3">
      <c r="B9" s="21"/>
      <c r="C9" s="343"/>
      <c r="D9" s="332"/>
      <c r="E9" s="344"/>
      <c r="F9" s="332"/>
      <c r="G9" s="332"/>
      <c r="H9" s="332"/>
      <c r="I9" s="334"/>
      <c r="J9" s="11"/>
      <c r="K9" s="6"/>
    </row>
    <row r="10" spans="2:14" ht="408.95" customHeight="1" x14ac:dyDescent="0.25">
      <c r="B10" s="21"/>
      <c r="C10" s="301" t="s">
        <v>45</v>
      </c>
      <c r="D10" s="304">
        <f>(((F10+F16+F17)/3)+F18)/2</f>
        <v>39.666666666666671</v>
      </c>
      <c r="E10" s="356" t="s">
        <v>54</v>
      </c>
      <c r="F10" s="316">
        <f>(H10+H11+H13+H14+H15)/5</f>
        <v>38</v>
      </c>
      <c r="G10" s="253" t="s">
        <v>239</v>
      </c>
      <c r="H10" s="89">
        <v>80</v>
      </c>
      <c r="I10" s="271" t="s">
        <v>240</v>
      </c>
      <c r="J10" s="11"/>
      <c r="K10" s="6"/>
    </row>
    <row r="11" spans="2:14" ht="349.5" customHeight="1" x14ac:dyDescent="0.25">
      <c r="B11" s="21"/>
      <c r="C11" s="302"/>
      <c r="D11" s="305"/>
      <c r="E11" s="320"/>
      <c r="F11" s="312"/>
      <c r="G11" s="254" t="s">
        <v>155</v>
      </c>
      <c r="H11" s="327">
        <v>50</v>
      </c>
      <c r="I11" s="329" t="s">
        <v>305</v>
      </c>
      <c r="J11" s="11"/>
      <c r="K11" s="6"/>
      <c r="L11" s="60" t="s">
        <v>32</v>
      </c>
    </row>
    <row r="12" spans="2:14" ht="397.5" customHeight="1" x14ac:dyDescent="0.25">
      <c r="B12" s="21"/>
      <c r="C12" s="302"/>
      <c r="D12" s="305"/>
      <c r="E12" s="320"/>
      <c r="F12" s="312"/>
      <c r="G12" s="254" t="s">
        <v>218</v>
      </c>
      <c r="H12" s="327"/>
      <c r="I12" s="329"/>
      <c r="J12" s="11"/>
      <c r="K12" s="6"/>
      <c r="L12" s="69" t="s">
        <v>33</v>
      </c>
    </row>
    <row r="13" spans="2:14" ht="337.5" customHeight="1" x14ac:dyDescent="0.25">
      <c r="B13" s="21"/>
      <c r="C13" s="302"/>
      <c r="D13" s="305"/>
      <c r="E13" s="320"/>
      <c r="F13" s="312"/>
      <c r="G13" s="255" t="s">
        <v>156</v>
      </c>
      <c r="H13" s="76"/>
      <c r="I13" s="272" t="s">
        <v>241</v>
      </c>
      <c r="J13" s="11"/>
      <c r="K13" s="6"/>
    </row>
    <row r="14" spans="2:14" ht="218.45" customHeight="1" x14ac:dyDescent="0.25">
      <c r="B14" s="21"/>
      <c r="C14" s="302"/>
      <c r="D14" s="305"/>
      <c r="E14" s="320"/>
      <c r="F14" s="312"/>
      <c r="G14" s="255" t="s">
        <v>128</v>
      </c>
      <c r="H14" s="76">
        <v>30</v>
      </c>
      <c r="I14" s="272" t="s">
        <v>242</v>
      </c>
      <c r="J14" s="11"/>
      <c r="K14" s="6"/>
      <c r="L14" s="60"/>
    </row>
    <row r="15" spans="2:14" ht="139.5" customHeight="1" x14ac:dyDescent="0.25">
      <c r="B15" s="21"/>
      <c r="C15" s="302"/>
      <c r="D15" s="305"/>
      <c r="E15" s="321"/>
      <c r="F15" s="315"/>
      <c r="G15" s="256" t="s">
        <v>137</v>
      </c>
      <c r="H15" s="77">
        <v>30</v>
      </c>
      <c r="I15" s="266" t="s">
        <v>243</v>
      </c>
      <c r="J15" s="11"/>
      <c r="K15" s="6"/>
      <c r="L15" s="60"/>
    </row>
    <row r="16" spans="2:14" ht="161.44999999999999" customHeight="1" x14ac:dyDescent="0.25">
      <c r="B16" s="21"/>
      <c r="C16" s="302"/>
      <c r="D16" s="305"/>
      <c r="E16" s="251" t="s">
        <v>55</v>
      </c>
      <c r="F16" s="252">
        <f>H16</f>
        <v>80</v>
      </c>
      <c r="G16" s="257" t="s">
        <v>219</v>
      </c>
      <c r="H16" s="74">
        <v>80</v>
      </c>
      <c r="I16" s="273" t="s">
        <v>244</v>
      </c>
      <c r="J16" s="11"/>
      <c r="K16" s="6"/>
      <c r="L16" s="60"/>
    </row>
    <row r="17" spans="2:12" ht="208.5" customHeight="1" x14ac:dyDescent="0.25">
      <c r="B17" s="21"/>
      <c r="C17" s="302"/>
      <c r="D17" s="305"/>
      <c r="E17" s="251" t="s">
        <v>56</v>
      </c>
      <c r="F17" s="252">
        <f>H17</f>
        <v>60</v>
      </c>
      <c r="G17" s="258" t="s">
        <v>220</v>
      </c>
      <c r="H17" s="74">
        <v>60</v>
      </c>
      <c r="I17" s="273" t="s">
        <v>245</v>
      </c>
      <c r="J17" s="11"/>
      <c r="K17" s="6"/>
      <c r="L17" s="60"/>
    </row>
    <row r="18" spans="2:12" ht="142.5" customHeight="1" x14ac:dyDescent="0.25">
      <c r="B18" s="21"/>
      <c r="C18" s="302"/>
      <c r="D18" s="305"/>
      <c r="E18" s="354" t="s">
        <v>47</v>
      </c>
      <c r="F18" s="311">
        <f>(H18+H19+H20+H21)/4</f>
        <v>20</v>
      </c>
      <c r="G18" s="259" t="s">
        <v>82</v>
      </c>
      <c r="H18" s="75">
        <v>20</v>
      </c>
      <c r="I18" s="274" t="s">
        <v>246</v>
      </c>
      <c r="J18" s="11"/>
      <c r="K18" s="6"/>
      <c r="L18" s="60"/>
    </row>
    <row r="19" spans="2:12" ht="131.25" customHeight="1" x14ac:dyDescent="0.25">
      <c r="B19" s="21"/>
      <c r="C19" s="302"/>
      <c r="D19" s="305"/>
      <c r="E19" s="320"/>
      <c r="F19" s="312"/>
      <c r="G19" s="254" t="s">
        <v>81</v>
      </c>
      <c r="H19" s="76">
        <v>20</v>
      </c>
      <c r="I19" s="272" t="s">
        <v>247</v>
      </c>
      <c r="J19" s="11"/>
      <c r="K19" s="6"/>
    </row>
    <row r="20" spans="2:12" ht="156.75" customHeight="1" x14ac:dyDescent="0.25">
      <c r="B20" s="21"/>
      <c r="C20" s="302"/>
      <c r="D20" s="305"/>
      <c r="E20" s="320"/>
      <c r="F20" s="312"/>
      <c r="G20" s="254" t="s">
        <v>138</v>
      </c>
      <c r="H20" s="76">
        <v>20</v>
      </c>
      <c r="I20" s="272" t="s">
        <v>248</v>
      </c>
      <c r="J20" s="11"/>
      <c r="K20" s="6"/>
    </row>
    <row r="21" spans="2:12" ht="204" customHeight="1" thickBot="1" x14ac:dyDescent="0.3">
      <c r="B21" s="21"/>
      <c r="C21" s="303"/>
      <c r="D21" s="306"/>
      <c r="E21" s="355"/>
      <c r="F21" s="313"/>
      <c r="G21" s="260" t="s">
        <v>139</v>
      </c>
      <c r="H21" s="78">
        <v>20</v>
      </c>
      <c r="I21" s="275" t="s">
        <v>249</v>
      </c>
      <c r="J21" s="11"/>
      <c r="K21" s="6"/>
    </row>
    <row r="22" spans="2:12" ht="409.5" customHeight="1" x14ac:dyDescent="0.25">
      <c r="B22" s="21"/>
      <c r="C22" s="318" t="s">
        <v>49</v>
      </c>
      <c r="D22" s="323">
        <f>(((F22+F26+F29)/3)+F31)/2</f>
        <v>41.527777777777786</v>
      </c>
      <c r="E22" s="319" t="s">
        <v>57</v>
      </c>
      <c r="F22" s="314">
        <f>(H22+H23+H24+H25)/4</f>
        <v>42.5</v>
      </c>
      <c r="G22" s="261" t="s">
        <v>92</v>
      </c>
      <c r="H22" s="80">
        <v>20</v>
      </c>
      <c r="I22" s="276" t="s">
        <v>250</v>
      </c>
      <c r="J22" s="11"/>
    </row>
    <row r="23" spans="2:12" ht="409.5" x14ac:dyDescent="0.25">
      <c r="B23" s="21"/>
      <c r="C23" s="302"/>
      <c r="D23" s="305"/>
      <c r="E23" s="320"/>
      <c r="F23" s="312"/>
      <c r="G23" s="254" t="s">
        <v>221</v>
      </c>
      <c r="H23" s="87">
        <v>20</v>
      </c>
      <c r="I23" s="272" t="s">
        <v>251</v>
      </c>
      <c r="J23" s="11"/>
    </row>
    <row r="24" spans="2:12" ht="409.5" x14ac:dyDescent="0.25">
      <c r="B24" s="21"/>
      <c r="C24" s="302"/>
      <c r="D24" s="305"/>
      <c r="E24" s="320"/>
      <c r="F24" s="312"/>
      <c r="G24" s="254" t="s">
        <v>147</v>
      </c>
      <c r="H24" s="87">
        <v>60</v>
      </c>
      <c r="I24" s="272" t="s">
        <v>252</v>
      </c>
      <c r="J24" s="11"/>
    </row>
    <row r="25" spans="2:12" ht="369" customHeight="1" x14ac:dyDescent="0.25">
      <c r="B25" s="21"/>
      <c r="C25" s="302"/>
      <c r="D25" s="305"/>
      <c r="E25" s="321"/>
      <c r="F25" s="315"/>
      <c r="G25" s="256" t="s">
        <v>148</v>
      </c>
      <c r="H25" s="77">
        <v>70</v>
      </c>
      <c r="I25" s="266" t="s">
        <v>253</v>
      </c>
      <c r="J25" s="11"/>
    </row>
    <row r="26" spans="2:12" ht="52.5" customHeight="1" x14ac:dyDescent="0.25">
      <c r="B26" s="21"/>
      <c r="C26" s="302"/>
      <c r="D26" s="305"/>
      <c r="E26" s="361" t="s">
        <v>58</v>
      </c>
      <c r="F26" s="364">
        <f>(H27+H26+H28)/3</f>
        <v>86.666666666666671</v>
      </c>
      <c r="G26" s="259" t="s">
        <v>140</v>
      </c>
      <c r="H26" s="75">
        <v>90</v>
      </c>
      <c r="I26" s="274" t="s">
        <v>254</v>
      </c>
      <c r="J26" s="11"/>
    </row>
    <row r="27" spans="2:12" ht="96" customHeight="1" x14ac:dyDescent="0.25">
      <c r="B27" s="21"/>
      <c r="C27" s="302"/>
      <c r="D27" s="305"/>
      <c r="E27" s="362"/>
      <c r="F27" s="365"/>
      <c r="G27" s="254" t="s">
        <v>157</v>
      </c>
      <c r="H27" s="87">
        <v>90</v>
      </c>
      <c r="I27" s="272" t="s">
        <v>255</v>
      </c>
      <c r="J27" s="11"/>
    </row>
    <row r="28" spans="2:12" ht="48.6" customHeight="1" x14ac:dyDescent="0.25">
      <c r="B28" s="21"/>
      <c r="C28" s="302"/>
      <c r="D28" s="305"/>
      <c r="E28" s="363"/>
      <c r="F28" s="366"/>
      <c r="G28" s="256" t="s">
        <v>141</v>
      </c>
      <c r="H28" s="77">
        <v>80</v>
      </c>
      <c r="I28" s="266" t="s">
        <v>256</v>
      </c>
      <c r="J28" s="11"/>
    </row>
    <row r="29" spans="2:12" ht="216.75" x14ac:dyDescent="0.25">
      <c r="B29" s="21"/>
      <c r="C29" s="302"/>
      <c r="D29" s="305"/>
      <c r="E29" s="307" t="s">
        <v>59</v>
      </c>
      <c r="F29" s="311">
        <f>(H29+H30)/2</f>
        <v>30</v>
      </c>
      <c r="G29" s="259" t="s">
        <v>124</v>
      </c>
      <c r="H29" s="75">
        <v>30</v>
      </c>
      <c r="I29" s="274" t="s">
        <v>257</v>
      </c>
      <c r="J29" s="11"/>
    </row>
    <row r="30" spans="2:12" ht="257.25" customHeight="1" x14ac:dyDescent="0.25">
      <c r="B30" s="21"/>
      <c r="C30" s="302"/>
      <c r="D30" s="305"/>
      <c r="E30" s="307"/>
      <c r="F30" s="315"/>
      <c r="G30" s="256" t="s">
        <v>129</v>
      </c>
      <c r="H30" s="77">
        <v>30</v>
      </c>
      <c r="I30" s="266" t="s">
        <v>258</v>
      </c>
      <c r="J30" s="11"/>
    </row>
    <row r="31" spans="2:12" ht="140.25" x14ac:dyDescent="0.25">
      <c r="B31" s="21"/>
      <c r="C31" s="302"/>
      <c r="D31" s="305"/>
      <c r="E31" s="307" t="s">
        <v>48</v>
      </c>
      <c r="F31" s="311">
        <f>(H31+H32)/2</f>
        <v>30</v>
      </c>
      <c r="G31" s="259" t="s">
        <v>130</v>
      </c>
      <c r="H31" s="75">
        <v>30</v>
      </c>
      <c r="I31" s="274" t="s">
        <v>259</v>
      </c>
      <c r="J31" s="11"/>
    </row>
    <row r="32" spans="2:12" ht="345" thickBot="1" x14ac:dyDescent="0.3">
      <c r="B32" s="21"/>
      <c r="C32" s="303"/>
      <c r="D32" s="306"/>
      <c r="E32" s="308"/>
      <c r="F32" s="313"/>
      <c r="G32" s="262" t="s">
        <v>233</v>
      </c>
      <c r="H32" s="78">
        <v>30</v>
      </c>
      <c r="I32" s="275" t="s">
        <v>260</v>
      </c>
      <c r="J32" s="11"/>
    </row>
    <row r="33" spans="2:10" ht="198.95" customHeight="1" x14ac:dyDescent="0.25">
      <c r="B33" s="21"/>
      <c r="C33" s="318" t="s">
        <v>52</v>
      </c>
      <c r="D33" s="324">
        <f>(((F33+F38+F42+F46+F52+F58+F59)/7)+F63)/2</f>
        <v>64.285714285714278</v>
      </c>
      <c r="E33" s="322" t="s">
        <v>60</v>
      </c>
      <c r="F33" s="316">
        <f>(H33+H34+H35+H36+H37)/5</f>
        <v>30</v>
      </c>
      <c r="G33" s="263" t="s">
        <v>142</v>
      </c>
      <c r="H33" s="89">
        <v>50</v>
      </c>
      <c r="I33" s="271" t="s">
        <v>261</v>
      </c>
      <c r="J33" s="11"/>
    </row>
    <row r="34" spans="2:10" ht="114.75" x14ac:dyDescent="0.25">
      <c r="B34" s="21"/>
      <c r="C34" s="302"/>
      <c r="D34" s="325"/>
      <c r="E34" s="307"/>
      <c r="F34" s="312"/>
      <c r="G34" s="254" t="s">
        <v>143</v>
      </c>
      <c r="H34" s="76">
        <v>50</v>
      </c>
      <c r="I34" s="272" t="s">
        <v>262</v>
      </c>
      <c r="J34" s="11"/>
    </row>
    <row r="35" spans="2:10" ht="153" x14ac:dyDescent="0.25">
      <c r="B35" s="21"/>
      <c r="C35" s="302"/>
      <c r="D35" s="325"/>
      <c r="E35" s="307"/>
      <c r="F35" s="312"/>
      <c r="G35" s="254" t="s">
        <v>144</v>
      </c>
      <c r="H35" s="76">
        <v>50</v>
      </c>
      <c r="I35" s="272" t="s">
        <v>263</v>
      </c>
      <c r="J35" s="11"/>
    </row>
    <row r="36" spans="2:10" ht="195.6" customHeight="1" x14ac:dyDescent="0.25">
      <c r="B36" s="21"/>
      <c r="C36" s="302"/>
      <c r="D36" s="325"/>
      <c r="E36" s="307"/>
      <c r="F36" s="312"/>
      <c r="G36" s="254" t="s">
        <v>131</v>
      </c>
      <c r="H36" s="76"/>
      <c r="I36" s="272" t="s">
        <v>264</v>
      </c>
      <c r="J36" s="11"/>
    </row>
    <row r="37" spans="2:10" ht="204" x14ac:dyDescent="0.25">
      <c r="B37" s="21"/>
      <c r="C37" s="302"/>
      <c r="D37" s="325"/>
      <c r="E37" s="307"/>
      <c r="F37" s="315"/>
      <c r="G37" s="256" t="s">
        <v>145</v>
      </c>
      <c r="H37" s="77"/>
      <c r="I37" s="266" t="s">
        <v>265</v>
      </c>
      <c r="J37" s="11"/>
    </row>
    <row r="38" spans="2:10" ht="229.5" customHeight="1" x14ac:dyDescent="0.25">
      <c r="B38" s="21"/>
      <c r="C38" s="302"/>
      <c r="D38" s="325"/>
      <c r="E38" s="307" t="s">
        <v>61</v>
      </c>
      <c r="F38" s="311">
        <f>(H38+H39+H40+H41)/4</f>
        <v>80</v>
      </c>
      <c r="G38" s="259" t="s">
        <v>146</v>
      </c>
      <c r="H38" s="75">
        <v>80</v>
      </c>
      <c r="I38" s="274" t="s">
        <v>266</v>
      </c>
      <c r="J38" s="11"/>
    </row>
    <row r="39" spans="2:10" ht="191.25" x14ac:dyDescent="0.25">
      <c r="B39" s="21"/>
      <c r="C39" s="302"/>
      <c r="D39" s="325"/>
      <c r="E39" s="307"/>
      <c r="F39" s="312"/>
      <c r="G39" s="254" t="s">
        <v>222</v>
      </c>
      <c r="H39" s="76">
        <v>80</v>
      </c>
      <c r="I39" s="272" t="s">
        <v>267</v>
      </c>
      <c r="J39" s="11"/>
    </row>
    <row r="40" spans="2:10" ht="114.75" x14ac:dyDescent="0.25">
      <c r="B40" s="21"/>
      <c r="C40" s="302"/>
      <c r="D40" s="325"/>
      <c r="E40" s="307"/>
      <c r="F40" s="312"/>
      <c r="G40" s="254" t="s">
        <v>132</v>
      </c>
      <c r="H40" s="76">
        <v>80</v>
      </c>
      <c r="I40" s="272" t="s">
        <v>268</v>
      </c>
      <c r="J40" s="11"/>
    </row>
    <row r="41" spans="2:10" ht="107.1" customHeight="1" x14ac:dyDescent="0.25">
      <c r="B41" s="21"/>
      <c r="C41" s="302"/>
      <c r="D41" s="325"/>
      <c r="E41" s="307"/>
      <c r="F41" s="315"/>
      <c r="G41" s="256" t="s">
        <v>158</v>
      </c>
      <c r="H41" s="77">
        <v>80</v>
      </c>
      <c r="I41" s="266" t="s">
        <v>269</v>
      </c>
      <c r="J41" s="11"/>
    </row>
    <row r="42" spans="2:10" ht="408" x14ac:dyDescent="0.25">
      <c r="B42" s="21"/>
      <c r="C42" s="302"/>
      <c r="D42" s="325"/>
      <c r="E42" s="307" t="s">
        <v>62</v>
      </c>
      <c r="F42" s="311">
        <f>(H42+H43+H44+H45)/4</f>
        <v>65</v>
      </c>
      <c r="G42" s="259" t="s">
        <v>223</v>
      </c>
      <c r="H42" s="75">
        <v>60</v>
      </c>
      <c r="I42" s="274" t="s">
        <v>270</v>
      </c>
      <c r="J42" s="11"/>
    </row>
    <row r="43" spans="2:10" ht="221.1" customHeight="1" x14ac:dyDescent="0.25">
      <c r="B43" s="21"/>
      <c r="C43" s="302"/>
      <c r="D43" s="325"/>
      <c r="E43" s="307"/>
      <c r="F43" s="312"/>
      <c r="G43" s="254" t="s">
        <v>159</v>
      </c>
      <c r="H43" s="76">
        <v>80</v>
      </c>
      <c r="I43" s="272" t="s">
        <v>271</v>
      </c>
      <c r="J43" s="11"/>
    </row>
    <row r="44" spans="2:10" ht="66.75" customHeight="1" x14ac:dyDescent="0.25">
      <c r="B44" s="21"/>
      <c r="C44" s="302"/>
      <c r="D44" s="325"/>
      <c r="E44" s="307"/>
      <c r="F44" s="312"/>
      <c r="G44" s="254" t="s">
        <v>160</v>
      </c>
      <c r="H44" s="76">
        <v>60</v>
      </c>
      <c r="I44" s="272" t="s">
        <v>272</v>
      </c>
      <c r="J44" s="11"/>
    </row>
    <row r="45" spans="2:10" ht="146.1" customHeight="1" x14ac:dyDescent="0.25">
      <c r="B45" s="21"/>
      <c r="C45" s="302"/>
      <c r="D45" s="325"/>
      <c r="E45" s="307"/>
      <c r="F45" s="315"/>
      <c r="G45" s="256" t="s">
        <v>224</v>
      </c>
      <c r="H45" s="77">
        <v>60</v>
      </c>
      <c r="I45" s="266" t="s">
        <v>273</v>
      </c>
      <c r="J45" s="11"/>
    </row>
    <row r="46" spans="2:10" ht="185.25" customHeight="1" x14ac:dyDescent="0.25">
      <c r="B46" s="21"/>
      <c r="C46" s="302"/>
      <c r="D46" s="325"/>
      <c r="E46" s="307" t="s">
        <v>63</v>
      </c>
      <c r="F46" s="311">
        <f>(H46+H47+H48+H49+H50+H51)/6</f>
        <v>72.5</v>
      </c>
      <c r="G46" s="259" t="s">
        <v>161</v>
      </c>
      <c r="H46" s="75">
        <v>80</v>
      </c>
      <c r="I46" s="274" t="s">
        <v>274</v>
      </c>
      <c r="J46" s="11"/>
    </row>
    <row r="47" spans="2:10" ht="191.25" x14ac:dyDescent="0.25">
      <c r="B47" s="21"/>
      <c r="C47" s="302"/>
      <c r="D47" s="325"/>
      <c r="E47" s="307"/>
      <c r="F47" s="312"/>
      <c r="G47" s="264" t="s">
        <v>225</v>
      </c>
      <c r="H47" s="76">
        <v>60</v>
      </c>
      <c r="I47" s="272" t="s">
        <v>275</v>
      </c>
      <c r="J47" s="11"/>
    </row>
    <row r="48" spans="2:10" ht="89.25" x14ac:dyDescent="0.25">
      <c r="B48" s="21"/>
      <c r="C48" s="302"/>
      <c r="D48" s="325"/>
      <c r="E48" s="307"/>
      <c r="F48" s="312"/>
      <c r="G48" s="254" t="s">
        <v>149</v>
      </c>
      <c r="H48" s="76">
        <v>70</v>
      </c>
      <c r="I48" s="272" t="s">
        <v>276</v>
      </c>
      <c r="J48" s="11"/>
    </row>
    <row r="49" spans="2:10" ht="194.25" customHeight="1" x14ac:dyDescent="0.25">
      <c r="B49" s="21"/>
      <c r="C49" s="302"/>
      <c r="D49" s="325"/>
      <c r="E49" s="307"/>
      <c r="F49" s="312"/>
      <c r="G49" s="264" t="s">
        <v>163</v>
      </c>
      <c r="H49" s="76">
        <v>75</v>
      </c>
      <c r="I49" s="272" t="s">
        <v>277</v>
      </c>
      <c r="J49" s="11"/>
    </row>
    <row r="50" spans="2:10" ht="159" customHeight="1" x14ac:dyDescent="0.25">
      <c r="B50" s="21"/>
      <c r="C50" s="302"/>
      <c r="D50" s="325"/>
      <c r="E50" s="307"/>
      <c r="F50" s="312"/>
      <c r="G50" s="264" t="s">
        <v>162</v>
      </c>
      <c r="H50" s="76">
        <v>60</v>
      </c>
      <c r="I50" s="272" t="s">
        <v>226</v>
      </c>
      <c r="J50" s="11"/>
    </row>
    <row r="51" spans="2:10" ht="211.5" customHeight="1" x14ac:dyDescent="0.25">
      <c r="B51" s="21"/>
      <c r="C51" s="302"/>
      <c r="D51" s="325"/>
      <c r="E51" s="307"/>
      <c r="F51" s="315"/>
      <c r="G51" s="256" t="s">
        <v>150</v>
      </c>
      <c r="H51" s="77">
        <v>90</v>
      </c>
      <c r="I51" s="266" t="s">
        <v>278</v>
      </c>
      <c r="J51" s="11"/>
    </row>
    <row r="52" spans="2:10" ht="178.5" x14ac:dyDescent="0.25">
      <c r="B52" s="21"/>
      <c r="C52" s="302"/>
      <c r="D52" s="325"/>
      <c r="E52" s="307" t="s">
        <v>64</v>
      </c>
      <c r="F52" s="310">
        <f>(H52+H53+H54+H55+H56+H57)/6</f>
        <v>61.666666666666664</v>
      </c>
      <c r="G52" s="259" t="s">
        <v>164</v>
      </c>
      <c r="H52" s="75">
        <v>50</v>
      </c>
      <c r="I52" s="274" t="s">
        <v>279</v>
      </c>
      <c r="J52" s="11"/>
    </row>
    <row r="53" spans="2:10" ht="76.5" x14ac:dyDescent="0.25">
      <c r="B53" s="21"/>
      <c r="C53" s="302"/>
      <c r="D53" s="325"/>
      <c r="E53" s="307"/>
      <c r="F53" s="310"/>
      <c r="G53" s="254" t="s">
        <v>133</v>
      </c>
      <c r="H53" s="87">
        <v>70</v>
      </c>
      <c r="I53" s="272" t="s">
        <v>280</v>
      </c>
      <c r="J53" s="11"/>
    </row>
    <row r="54" spans="2:10" ht="50.45" customHeight="1" x14ac:dyDescent="0.25">
      <c r="B54" s="21"/>
      <c r="C54" s="302"/>
      <c r="D54" s="325"/>
      <c r="E54" s="307"/>
      <c r="F54" s="310"/>
      <c r="G54" s="254" t="s">
        <v>105</v>
      </c>
      <c r="H54" s="87">
        <v>80</v>
      </c>
      <c r="I54" s="272" t="s">
        <v>281</v>
      </c>
      <c r="J54" s="11"/>
    </row>
    <row r="55" spans="2:10" ht="353.45" customHeight="1" x14ac:dyDescent="0.25">
      <c r="B55" s="21"/>
      <c r="C55" s="302"/>
      <c r="D55" s="325"/>
      <c r="E55" s="307"/>
      <c r="F55" s="310"/>
      <c r="G55" s="254" t="s">
        <v>227</v>
      </c>
      <c r="H55" s="87">
        <v>50</v>
      </c>
      <c r="I55" s="272" t="s">
        <v>282</v>
      </c>
      <c r="J55" s="11"/>
    </row>
    <row r="56" spans="2:10" ht="140.25" x14ac:dyDescent="0.25">
      <c r="B56" s="21"/>
      <c r="C56" s="302"/>
      <c r="D56" s="325"/>
      <c r="E56" s="307"/>
      <c r="F56" s="310"/>
      <c r="G56" s="254" t="s">
        <v>165</v>
      </c>
      <c r="H56" s="87">
        <v>70</v>
      </c>
      <c r="I56" s="272" t="s">
        <v>283</v>
      </c>
      <c r="J56" s="11"/>
    </row>
    <row r="57" spans="2:10" ht="178.5" x14ac:dyDescent="0.25">
      <c r="B57" s="21"/>
      <c r="C57" s="302"/>
      <c r="D57" s="325"/>
      <c r="E57" s="307"/>
      <c r="F57" s="310"/>
      <c r="G57" s="256" t="s">
        <v>166</v>
      </c>
      <c r="H57" s="77">
        <v>50</v>
      </c>
      <c r="I57" s="266" t="s">
        <v>284</v>
      </c>
      <c r="J57" s="11"/>
    </row>
    <row r="58" spans="2:10" ht="203.1" customHeight="1" x14ac:dyDescent="0.25">
      <c r="B58" s="21"/>
      <c r="C58" s="302"/>
      <c r="D58" s="325"/>
      <c r="E58" s="251" t="s">
        <v>65</v>
      </c>
      <c r="F58" s="252">
        <f>H58</f>
        <v>80</v>
      </c>
      <c r="G58" s="257" t="s">
        <v>306</v>
      </c>
      <c r="H58" s="79">
        <v>80</v>
      </c>
      <c r="I58" s="273" t="s">
        <v>285</v>
      </c>
      <c r="J58" s="11"/>
    </row>
    <row r="59" spans="2:10" ht="38.25" x14ac:dyDescent="0.25">
      <c r="B59" s="21"/>
      <c r="C59" s="302"/>
      <c r="D59" s="325"/>
      <c r="E59" s="307" t="s">
        <v>66</v>
      </c>
      <c r="F59" s="310">
        <f>(H59+H60+H61)/3</f>
        <v>73.333333333333329</v>
      </c>
      <c r="G59" s="259" t="s">
        <v>168</v>
      </c>
      <c r="H59" s="75">
        <v>70</v>
      </c>
      <c r="I59" s="274" t="s">
        <v>286</v>
      </c>
      <c r="J59" s="11"/>
    </row>
    <row r="60" spans="2:10" ht="89.25" x14ac:dyDescent="0.25">
      <c r="B60" s="21"/>
      <c r="C60" s="302"/>
      <c r="D60" s="325"/>
      <c r="E60" s="307"/>
      <c r="F60" s="310"/>
      <c r="G60" s="254" t="s">
        <v>167</v>
      </c>
      <c r="H60" s="87">
        <v>80</v>
      </c>
      <c r="I60" s="272" t="s">
        <v>287</v>
      </c>
      <c r="J60" s="11"/>
    </row>
    <row r="61" spans="2:10" ht="141" customHeight="1" x14ac:dyDescent="0.25">
      <c r="B61" s="21"/>
      <c r="C61" s="302"/>
      <c r="D61" s="325"/>
      <c r="E61" s="307"/>
      <c r="F61" s="310"/>
      <c r="G61" s="254" t="s">
        <v>108</v>
      </c>
      <c r="H61" s="327">
        <v>70</v>
      </c>
      <c r="I61" s="329" t="s">
        <v>288</v>
      </c>
      <c r="J61" s="11"/>
    </row>
    <row r="62" spans="2:10" ht="60.95" customHeight="1" x14ac:dyDescent="0.25">
      <c r="B62" s="21"/>
      <c r="C62" s="302"/>
      <c r="D62" s="325"/>
      <c r="E62" s="307"/>
      <c r="F62" s="310"/>
      <c r="G62" s="256" t="s">
        <v>169</v>
      </c>
      <c r="H62" s="328"/>
      <c r="I62" s="330"/>
      <c r="J62" s="11"/>
    </row>
    <row r="63" spans="2:10" ht="51" x14ac:dyDescent="0.25">
      <c r="B63" s="21"/>
      <c r="C63" s="302"/>
      <c r="D63" s="325"/>
      <c r="E63" s="307" t="s">
        <v>50</v>
      </c>
      <c r="F63" s="310">
        <f>(H63+H64+H65+H66+H67+H68)/6</f>
        <v>62.5</v>
      </c>
      <c r="G63" s="259" t="s">
        <v>109</v>
      </c>
      <c r="H63" s="75">
        <v>40</v>
      </c>
      <c r="I63" s="274" t="s">
        <v>289</v>
      </c>
      <c r="J63" s="11"/>
    </row>
    <row r="64" spans="2:10" ht="51" x14ac:dyDescent="0.25">
      <c r="B64" s="21"/>
      <c r="C64" s="302"/>
      <c r="D64" s="325"/>
      <c r="E64" s="307"/>
      <c r="F64" s="310"/>
      <c r="G64" s="254" t="s">
        <v>170</v>
      </c>
      <c r="H64" s="87">
        <v>30</v>
      </c>
      <c r="I64" s="272" t="s">
        <v>290</v>
      </c>
      <c r="J64" s="11"/>
    </row>
    <row r="65" spans="2:10" ht="51" x14ac:dyDescent="0.25">
      <c r="B65" s="21"/>
      <c r="C65" s="302"/>
      <c r="D65" s="325"/>
      <c r="E65" s="307"/>
      <c r="F65" s="310"/>
      <c r="G65" s="254" t="s">
        <v>51</v>
      </c>
      <c r="H65" s="87">
        <v>75</v>
      </c>
      <c r="I65" s="272" t="s">
        <v>291</v>
      </c>
      <c r="J65" s="11"/>
    </row>
    <row r="66" spans="2:10" ht="63" customHeight="1" x14ac:dyDescent="0.25">
      <c r="B66" s="21"/>
      <c r="C66" s="302"/>
      <c r="D66" s="325"/>
      <c r="E66" s="307"/>
      <c r="F66" s="310"/>
      <c r="G66" s="254" t="s">
        <v>151</v>
      </c>
      <c r="H66" s="87">
        <v>80</v>
      </c>
      <c r="I66" s="272" t="s">
        <v>292</v>
      </c>
      <c r="J66" s="11"/>
    </row>
    <row r="67" spans="2:10" ht="51" x14ac:dyDescent="0.25">
      <c r="B67" s="21"/>
      <c r="C67" s="302"/>
      <c r="D67" s="325"/>
      <c r="E67" s="307"/>
      <c r="F67" s="310"/>
      <c r="G67" s="254" t="s">
        <v>110</v>
      </c>
      <c r="H67" s="87">
        <v>80</v>
      </c>
      <c r="I67" s="272" t="s">
        <v>293</v>
      </c>
      <c r="J67" s="11"/>
    </row>
    <row r="68" spans="2:10" ht="51.75" thickBot="1" x14ac:dyDescent="0.3">
      <c r="B68" s="21"/>
      <c r="C68" s="303"/>
      <c r="D68" s="326"/>
      <c r="E68" s="308"/>
      <c r="F68" s="317"/>
      <c r="G68" s="260" t="s">
        <v>228</v>
      </c>
      <c r="H68" s="78">
        <v>70</v>
      </c>
      <c r="I68" s="275" t="s">
        <v>294</v>
      </c>
      <c r="J68" s="11"/>
    </row>
    <row r="69" spans="2:10" ht="153" x14ac:dyDescent="0.25">
      <c r="B69" s="21"/>
      <c r="C69" s="301" t="s">
        <v>44</v>
      </c>
      <c r="D69" s="304">
        <f>(((F69+F80+F83)/3)+F90)/2</f>
        <v>64.444444444444443</v>
      </c>
      <c r="E69" s="322" t="s">
        <v>53</v>
      </c>
      <c r="F69" s="309">
        <f>(H69+H70+H72+H73+H75+H78)/6</f>
        <v>66.666666666666671</v>
      </c>
      <c r="G69" s="261" t="s">
        <v>171</v>
      </c>
      <c r="H69" s="80">
        <v>90</v>
      </c>
      <c r="I69" s="276" t="s">
        <v>295</v>
      </c>
      <c r="J69" s="11"/>
    </row>
    <row r="70" spans="2:10" ht="76.5" x14ac:dyDescent="0.25">
      <c r="B70" s="21"/>
      <c r="C70" s="302"/>
      <c r="D70" s="305"/>
      <c r="E70" s="307"/>
      <c r="F70" s="310"/>
      <c r="G70" s="254" t="s">
        <v>152</v>
      </c>
      <c r="H70" s="327">
        <v>70</v>
      </c>
      <c r="I70" s="329" t="s">
        <v>296</v>
      </c>
      <c r="J70" s="11"/>
    </row>
    <row r="71" spans="2:10" ht="156.6" customHeight="1" x14ac:dyDescent="0.25">
      <c r="B71" s="21"/>
      <c r="C71" s="302"/>
      <c r="D71" s="305"/>
      <c r="E71" s="307"/>
      <c r="F71" s="310"/>
      <c r="G71" s="254" t="s">
        <v>172</v>
      </c>
      <c r="H71" s="327"/>
      <c r="I71" s="329"/>
      <c r="J71" s="11"/>
    </row>
    <row r="72" spans="2:10" ht="188.45" customHeight="1" x14ac:dyDescent="0.25">
      <c r="B72" s="21"/>
      <c r="C72" s="302"/>
      <c r="D72" s="305"/>
      <c r="E72" s="307"/>
      <c r="F72" s="310"/>
      <c r="G72" s="254" t="s">
        <v>119</v>
      </c>
      <c r="H72" s="87">
        <v>60</v>
      </c>
      <c r="I72" s="272" t="s">
        <v>297</v>
      </c>
      <c r="J72" s="11"/>
    </row>
    <row r="73" spans="2:10" ht="195" customHeight="1" x14ac:dyDescent="0.25">
      <c r="B73" s="21"/>
      <c r="C73" s="302"/>
      <c r="D73" s="305"/>
      <c r="E73" s="307"/>
      <c r="F73" s="310"/>
      <c r="G73" s="254" t="s">
        <v>173</v>
      </c>
      <c r="H73" s="327">
        <v>90</v>
      </c>
      <c r="I73" s="329" t="s">
        <v>298</v>
      </c>
      <c r="J73" s="11"/>
    </row>
    <row r="74" spans="2:10" ht="192.95" customHeight="1" x14ac:dyDescent="0.25">
      <c r="B74" s="21"/>
      <c r="C74" s="302"/>
      <c r="D74" s="305"/>
      <c r="E74" s="307"/>
      <c r="F74" s="310"/>
      <c r="G74" s="254" t="s">
        <v>134</v>
      </c>
      <c r="H74" s="327"/>
      <c r="I74" s="329"/>
      <c r="J74" s="11"/>
    </row>
    <row r="75" spans="2:10" ht="181.5" customHeight="1" x14ac:dyDescent="0.25">
      <c r="B75" s="21"/>
      <c r="C75" s="302"/>
      <c r="D75" s="305"/>
      <c r="E75" s="307"/>
      <c r="F75" s="310"/>
      <c r="G75" s="254" t="s">
        <v>153</v>
      </c>
      <c r="H75" s="327">
        <v>30</v>
      </c>
      <c r="I75" s="329" t="s">
        <v>299</v>
      </c>
      <c r="J75" s="11"/>
    </row>
    <row r="76" spans="2:10" ht="132.94999999999999" customHeight="1" x14ac:dyDescent="0.25">
      <c r="B76" s="21"/>
      <c r="C76" s="302"/>
      <c r="D76" s="305"/>
      <c r="E76" s="307"/>
      <c r="F76" s="310"/>
      <c r="G76" s="254" t="s">
        <v>135</v>
      </c>
      <c r="H76" s="327"/>
      <c r="I76" s="329"/>
      <c r="J76" s="11"/>
    </row>
    <row r="77" spans="2:10" ht="129.94999999999999" customHeight="1" x14ac:dyDescent="0.25">
      <c r="B77" s="21"/>
      <c r="C77" s="302"/>
      <c r="D77" s="305"/>
      <c r="E77" s="307"/>
      <c r="F77" s="310"/>
      <c r="G77" s="254" t="s">
        <v>229</v>
      </c>
      <c r="H77" s="327"/>
      <c r="I77" s="329"/>
      <c r="J77" s="11"/>
    </row>
    <row r="78" spans="2:10" ht="123" customHeight="1" x14ac:dyDescent="0.25">
      <c r="B78" s="21"/>
      <c r="C78" s="302"/>
      <c r="D78" s="305"/>
      <c r="E78" s="307"/>
      <c r="F78" s="310"/>
      <c r="G78" s="264" t="s">
        <v>154</v>
      </c>
      <c r="H78" s="327">
        <v>60</v>
      </c>
      <c r="I78" s="329" t="s">
        <v>300</v>
      </c>
      <c r="J78" s="11"/>
    </row>
    <row r="79" spans="2:10" ht="148.5" customHeight="1" x14ac:dyDescent="0.25">
      <c r="B79" s="21"/>
      <c r="C79" s="302"/>
      <c r="D79" s="305"/>
      <c r="E79" s="307"/>
      <c r="F79" s="310"/>
      <c r="G79" s="265" t="s">
        <v>174</v>
      </c>
      <c r="H79" s="328"/>
      <c r="I79" s="330"/>
      <c r="J79" s="11"/>
    </row>
    <row r="80" spans="2:10" ht="186.75" customHeight="1" x14ac:dyDescent="0.25">
      <c r="B80" s="21"/>
      <c r="C80" s="302"/>
      <c r="D80" s="305"/>
      <c r="E80" s="307" t="s">
        <v>67</v>
      </c>
      <c r="F80" s="310">
        <f>(H80+H81+H82)/3</f>
        <v>50</v>
      </c>
      <c r="G80" s="259" t="s">
        <v>136</v>
      </c>
      <c r="H80" s="75">
        <v>60</v>
      </c>
      <c r="I80" s="274" t="s">
        <v>230</v>
      </c>
      <c r="J80" s="11"/>
    </row>
    <row r="81" spans="2:10" ht="311.45" customHeight="1" x14ac:dyDescent="0.25">
      <c r="B81" s="21"/>
      <c r="C81" s="302"/>
      <c r="D81" s="305"/>
      <c r="E81" s="307"/>
      <c r="F81" s="310"/>
      <c r="G81" s="264" t="s">
        <v>175</v>
      </c>
      <c r="H81" s="87">
        <v>30</v>
      </c>
      <c r="I81" s="272" t="s">
        <v>301</v>
      </c>
      <c r="J81" s="11"/>
    </row>
    <row r="82" spans="2:10" ht="201" customHeight="1" x14ac:dyDescent="0.25">
      <c r="B82" s="21"/>
      <c r="C82" s="302"/>
      <c r="D82" s="305"/>
      <c r="E82" s="307"/>
      <c r="F82" s="310"/>
      <c r="G82" s="266" t="s">
        <v>176</v>
      </c>
      <c r="H82" s="77">
        <v>60</v>
      </c>
      <c r="I82" s="266" t="s">
        <v>231</v>
      </c>
      <c r="J82" s="11"/>
    </row>
    <row r="83" spans="2:10" ht="84" customHeight="1" x14ac:dyDescent="0.25">
      <c r="B83" s="21"/>
      <c r="C83" s="302"/>
      <c r="D83" s="305"/>
      <c r="E83" s="307" t="s">
        <v>188</v>
      </c>
      <c r="F83" s="310">
        <f>(H83+H87)/2</f>
        <v>30</v>
      </c>
      <c r="G83" s="359" t="s">
        <v>177</v>
      </c>
      <c r="H83" s="348">
        <v>30</v>
      </c>
      <c r="I83" s="351" t="s">
        <v>302</v>
      </c>
      <c r="J83" s="11"/>
    </row>
    <row r="84" spans="2:10" ht="72" customHeight="1" x14ac:dyDescent="0.25">
      <c r="B84" s="21"/>
      <c r="C84" s="302"/>
      <c r="D84" s="305"/>
      <c r="E84" s="307"/>
      <c r="F84" s="310"/>
      <c r="G84" s="360"/>
      <c r="H84" s="349"/>
      <c r="I84" s="352"/>
      <c r="J84" s="11"/>
    </row>
    <row r="85" spans="2:10" ht="69.95" customHeight="1" x14ac:dyDescent="0.25">
      <c r="B85" s="21"/>
      <c r="C85" s="302"/>
      <c r="D85" s="305"/>
      <c r="E85" s="307"/>
      <c r="F85" s="310"/>
      <c r="G85" s="360"/>
      <c r="H85" s="349"/>
      <c r="I85" s="352"/>
      <c r="J85" s="11"/>
    </row>
    <row r="86" spans="2:10" ht="95.45" customHeight="1" x14ac:dyDescent="0.25">
      <c r="B86" s="21"/>
      <c r="C86" s="302"/>
      <c r="D86" s="305"/>
      <c r="E86" s="307"/>
      <c r="F86" s="310"/>
      <c r="G86" s="360"/>
      <c r="H86" s="349"/>
      <c r="I86" s="352"/>
      <c r="J86" s="11"/>
    </row>
    <row r="87" spans="2:10" ht="164.1" customHeight="1" x14ac:dyDescent="0.25">
      <c r="B87" s="21"/>
      <c r="C87" s="302"/>
      <c r="D87" s="305"/>
      <c r="E87" s="307"/>
      <c r="F87" s="310"/>
      <c r="G87" s="357" t="s">
        <v>232</v>
      </c>
      <c r="H87" s="349">
        <v>30</v>
      </c>
      <c r="I87" s="352" t="s">
        <v>303</v>
      </c>
      <c r="J87" s="11"/>
    </row>
    <row r="88" spans="2:10" ht="61.5" customHeight="1" x14ac:dyDescent="0.25">
      <c r="B88" s="21"/>
      <c r="C88" s="302"/>
      <c r="D88" s="305"/>
      <c r="E88" s="307"/>
      <c r="F88" s="310"/>
      <c r="G88" s="357"/>
      <c r="H88" s="349"/>
      <c r="I88" s="352"/>
      <c r="J88" s="11"/>
    </row>
    <row r="89" spans="2:10" ht="104.45" customHeight="1" x14ac:dyDescent="0.25">
      <c r="B89" s="21"/>
      <c r="C89" s="302"/>
      <c r="D89" s="305"/>
      <c r="E89" s="307"/>
      <c r="F89" s="310"/>
      <c r="G89" s="358"/>
      <c r="H89" s="350"/>
      <c r="I89" s="353"/>
      <c r="J89" s="11"/>
    </row>
    <row r="90" spans="2:10" ht="127.5" x14ac:dyDescent="0.25">
      <c r="B90" s="21"/>
      <c r="C90" s="302"/>
      <c r="D90" s="305"/>
      <c r="E90" s="307" t="s">
        <v>111</v>
      </c>
      <c r="F90" s="310">
        <f>IF(AND(H91="",H92=""),H90,IF(H91="",(H90+H92)/2,IF(H92="",(H90+H91)/2,(H90+H91+H92)/3)))</f>
        <v>80</v>
      </c>
      <c r="G90" s="267" t="s">
        <v>122</v>
      </c>
      <c r="H90" s="90">
        <v>80</v>
      </c>
      <c r="I90" s="277" t="s">
        <v>304</v>
      </c>
      <c r="J90" s="11"/>
    </row>
    <row r="91" spans="2:10" ht="156" customHeight="1" x14ac:dyDescent="0.25">
      <c r="B91" s="21"/>
      <c r="C91" s="302"/>
      <c r="D91" s="305"/>
      <c r="E91" s="307"/>
      <c r="F91" s="310"/>
      <c r="G91" s="268" t="s">
        <v>125</v>
      </c>
      <c r="H91" s="91"/>
      <c r="I91" s="278" t="s">
        <v>307</v>
      </c>
      <c r="J91" s="11"/>
    </row>
    <row r="92" spans="2:10" ht="177" customHeight="1" x14ac:dyDescent="0.25">
      <c r="B92" s="21"/>
      <c r="C92" s="302"/>
      <c r="D92" s="305"/>
      <c r="E92" s="307"/>
      <c r="F92" s="310"/>
      <c r="G92" s="269" t="s">
        <v>123</v>
      </c>
      <c r="H92" s="92"/>
      <c r="I92" s="279" t="s">
        <v>308</v>
      </c>
      <c r="J92" s="11"/>
    </row>
    <row r="93" spans="2:10" ht="9.75" customHeight="1" thickBot="1" x14ac:dyDescent="0.3">
      <c r="B93" s="70"/>
      <c r="C93" s="71"/>
      <c r="D93" s="71"/>
      <c r="E93" s="71"/>
      <c r="F93" s="71"/>
      <c r="G93" s="270"/>
      <c r="H93" s="71"/>
      <c r="I93" s="72"/>
      <c r="J93" s="73"/>
    </row>
    <row r="94" spans="2:10" hidden="1" x14ac:dyDescent="0.25">
      <c r="F94" s="30"/>
    </row>
    <row r="95" spans="2:10" hidden="1" x14ac:dyDescent="0.25"/>
    <row r="96" spans="2:10" hidden="1" x14ac:dyDescent="0.25"/>
    <row r="97" spans="4:4" hidden="1" x14ac:dyDescent="0.25"/>
    <row r="98" spans="4:4" hidden="1" x14ac:dyDescent="0.25"/>
    <row r="99" spans="4:4" hidden="1" x14ac:dyDescent="0.25"/>
    <row r="100" spans="4:4" hidden="1" x14ac:dyDescent="0.25"/>
    <row r="101" spans="4:4" hidden="1" x14ac:dyDescent="0.25"/>
    <row r="102" spans="4:4" hidden="1" x14ac:dyDescent="0.25">
      <c r="D102" s="30"/>
    </row>
    <row r="103" spans="4:4" x14ac:dyDescent="0.25"/>
    <row r="104" spans="4:4" x14ac:dyDescent="0.25"/>
    <row r="105" spans="4:4" x14ac:dyDescent="0.25"/>
    <row r="106" spans="4:4" x14ac:dyDescent="0.25"/>
    <row r="107" spans="4:4" x14ac:dyDescent="0.25"/>
    <row r="108" spans="4:4" x14ac:dyDescent="0.25"/>
    <row r="109" spans="4:4" x14ac:dyDescent="0.25"/>
    <row r="110" spans="4:4" x14ac:dyDescent="0.25"/>
    <row r="111" spans="4:4" x14ac:dyDescent="0.25"/>
    <row r="112" spans="4: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protectedRanges>
    <protectedRange sqref="H74 H75:I92 H11:I73" name="Simulado"/>
    <protectedRange sqref="F10 F69:F92 F12:F26 F28:F67" name="Actual"/>
  </protectedRanges>
  <mergeCells count="72">
    <mergeCell ref="E18:E21"/>
    <mergeCell ref="E10:E15"/>
    <mergeCell ref="F10:F15"/>
    <mergeCell ref="G87:G89"/>
    <mergeCell ref="G83:G86"/>
    <mergeCell ref="E42:E45"/>
    <mergeCell ref="E59:E62"/>
    <mergeCell ref="F59:F62"/>
    <mergeCell ref="F38:F41"/>
    <mergeCell ref="F29:F30"/>
    <mergeCell ref="F31:F32"/>
    <mergeCell ref="E26:E28"/>
    <mergeCell ref="F26:F28"/>
    <mergeCell ref="H83:H86"/>
    <mergeCell ref="H87:H89"/>
    <mergeCell ref="I83:I86"/>
    <mergeCell ref="I87:I89"/>
    <mergeCell ref="I73:I74"/>
    <mergeCell ref="H75:H77"/>
    <mergeCell ref="I75:I77"/>
    <mergeCell ref="H78:H79"/>
    <mergeCell ref="I78:I79"/>
    <mergeCell ref="H73:H74"/>
    <mergeCell ref="C3:I3"/>
    <mergeCell ref="H8:H9"/>
    <mergeCell ref="I8:I9"/>
    <mergeCell ref="C5:F5"/>
    <mergeCell ref="C6:F6"/>
    <mergeCell ref="G5:I5"/>
    <mergeCell ref="C8:C9"/>
    <mergeCell ref="D8:D9"/>
    <mergeCell ref="E8:E9"/>
    <mergeCell ref="F8:F9"/>
    <mergeCell ref="G6:I6"/>
    <mergeCell ref="G8:G9"/>
    <mergeCell ref="H11:H12"/>
    <mergeCell ref="H61:H62"/>
    <mergeCell ref="I61:I62"/>
    <mergeCell ref="I11:I12"/>
    <mergeCell ref="H70:H71"/>
    <mergeCell ref="I70:I71"/>
    <mergeCell ref="C22:C32"/>
    <mergeCell ref="C33:C68"/>
    <mergeCell ref="C69:C92"/>
    <mergeCell ref="E22:E25"/>
    <mergeCell ref="E33:E37"/>
    <mergeCell ref="E46:E51"/>
    <mergeCell ref="E52:E57"/>
    <mergeCell ref="E83:E89"/>
    <mergeCell ref="E90:E92"/>
    <mergeCell ref="D22:D32"/>
    <mergeCell ref="D33:D68"/>
    <mergeCell ref="E38:E41"/>
    <mergeCell ref="E69:E79"/>
    <mergeCell ref="E29:E30"/>
    <mergeCell ref="E31:E32"/>
    <mergeCell ref="C10:C21"/>
    <mergeCell ref="D10:D21"/>
    <mergeCell ref="D69:D92"/>
    <mergeCell ref="E63:E68"/>
    <mergeCell ref="F69:F79"/>
    <mergeCell ref="F18:F21"/>
    <mergeCell ref="F22:F25"/>
    <mergeCell ref="F33:F37"/>
    <mergeCell ref="F46:F51"/>
    <mergeCell ref="F52:F57"/>
    <mergeCell ref="F63:F68"/>
    <mergeCell ref="F42:F45"/>
    <mergeCell ref="E80:E82"/>
    <mergeCell ref="F80:F82"/>
    <mergeCell ref="F83:F89"/>
    <mergeCell ref="F90:F92"/>
  </mergeCells>
  <conditionalFormatting sqref="H63:H70 H72:H73 H75 H78 H80:H83 H87 H90:H92 H13:H61">
    <cfRule type="cellIs" dxfId="34" priority="31" operator="between">
      <formula>81</formula>
      <formula>100</formula>
    </cfRule>
    <cfRule type="cellIs" dxfId="33" priority="32" operator="between">
      <formula>61</formula>
      <formula>80</formula>
    </cfRule>
    <cfRule type="cellIs" dxfId="32" priority="33" operator="between">
      <formula>41</formula>
      <formula>60</formula>
    </cfRule>
    <cfRule type="cellIs" dxfId="31" priority="34" operator="between">
      <formula>21</formula>
      <formula>40</formula>
    </cfRule>
    <cfRule type="cellIs" dxfId="30" priority="35" operator="between">
      <formula>1</formula>
      <formula>20</formula>
    </cfRule>
  </conditionalFormatting>
  <conditionalFormatting sqref="H10:H92">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1</formula>
      <formula>20</formula>
    </cfRule>
  </conditionalFormatting>
  <conditionalFormatting sqref="F10:F92">
    <cfRule type="cellIs" dxfId="24" priority="6" operator="between">
      <formula>80.5</formula>
      <formula>100</formula>
    </cfRule>
    <cfRule type="cellIs" dxfId="23" priority="7" operator="between">
      <formula>60.5</formula>
      <formula>80.4</formula>
    </cfRule>
    <cfRule type="cellIs" dxfId="22" priority="8" operator="between">
      <formula>40.5</formula>
      <formula>60.4</formula>
    </cfRule>
    <cfRule type="cellIs" dxfId="21" priority="9" operator="between">
      <formula>20.5</formula>
      <formula>40.4</formula>
    </cfRule>
    <cfRule type="cellIs" dxfId="20" priority="30" operator="between">
      <formula>0.1</formula>
      <formula>20.4</formula>
    </cfRule>
  </conditionalFormatting>
  <conditionalFormatting sqref="D10:D92">
    <cfRule type="cellIs" dxfId="19" priority="10" operator="between">
      <formula>0.1</formula>
      <formula>20.4</formula>
    </cfRule>
    <cfRule type="cellIs" dxfId="18" priority="26" operator="between">
      <formula>80.5</formula>
      <formula>100</formula>
    </cfRule>
    <cfRule type="cellIs" dxfId="17" priority="27" operator="between">
      <formula>60.5</formula>
      <formula>80.4</formula>
    </cfRule>
    <cfRule type="cellIs" dxfId="16" priority="28" operator="between">
      <formula>40.5</formula>
      <formula>60.4</formula>
    </cfRule>
    <cfRule type="cellIs" dxfId="15" priority="29" operator="between">
      <formula>20.5</formula>
      <formula>40.4</formula>
    </cfRule>
  </conditionalFormatting>
  <conditionalFormatting sqref="G6:I6">
    <cfRule type="cellIs" dxfId="14" priority="1" operator="between">
      <formula>80.5</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0.1</formula>
      <formula>20.4</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90:H92 H59:H61 H63:H70 H72:H73 H75 H78 H80:H83 H87 H13:H58">
      <formula1>0</formula1>
      <formula2>100</formula2>
    </dataValidation>
    <dataValidation type="whole" operator="equal" allowBlank="1" showInputMessage="1" showErrorMessage="1" errorTitle="ERROR" error="ERROR. NO DEBE DILIGENCIAR ESTA CELDA" sqref="F10:F89">
      <formula1>7777777777777770000</formula1>
    </dataValidation>
    <dataValidation type="whole" operator="equal" allowBlank="1" showInputMessage="1" showErrorMessage="1" errorTitle="ERROR" error="ERROR. NO DEBE DILIGENCIAR ESTA CELDA" sqref="D10:D92">
      <formula1>7777777777777770</formula1>
    </dataValidation>
    <dataValidation type="decimal" operator="equal" allowBlank="1" showInputMessage="1" showErrorMessage="1" error="ERROR, NO DEBE DILIGENCIAR ESTA CELDA_x000a_" sqref="G6:I6">
      <formula1>0.9999</formula1>
    </dataValidation>
    <dataValidation type="whole" operator="greaterThan" allowBlank="1" showInputMessage="1" showErrorMessage="1" sqref="F90:F92">
      <formula1>8.88888888888888E+30</formula1>
    </dataValidation>
  </dataValidations>
  <pageMargins left="0.25" right="0.25" top="0.75" bottom="0.75" header="0.3" footer="0.3"/>
  <pageSetup paperSize="9" scale="45" orientation="landscape"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6"/>
  <sheetViews>
    <sheetView showGridLines="0" topLeftCell="C36" zoomScale="110" zoomScaleNormal="110" zoomScalePageLayoutView="80" workbookViewId="0">
      <selection activeCell="C3" sqref="C3:T3"/>
    </sheetView>
  </sheetViews>
  <sheetFormatPr baseColWidth="10" defaultColWidth="0" defaultRowHeight="14.25" zeroHeight="1" x14ac:dyDescent="0.2"/>
  <cols>
    <col min="1" max="1" width="0.85546875" style="34" customWidth="1"/>
    <col min="2" max="2" width="1.42578125" style="34" customWidth="1"/>
    <col min="3" max="20" width="11.42578125" style="34" customWidth="1"/>
    <col min="21" max="21" width="1" style="34" customWidth="1"/>
    <col min="22" max="22" width="3.85546875" style="34" customWidth="1"/>
    <col min="23" max="16384" width="11.42578125" style="34" hidden="1"/>
  </cols>
  <sheetData>
    <row r="1" spans="2:21" ht="10.5" customHeight="1" thickBot="1" x14ac:dyDescent="0.25"/>
    <row r="2" spans="2:21" ht="92.25" customHeight="1" x14ac:dyDescent="0.2">
      <c r="B2" s="31"/>
      <c r="C2" s="32"/>
      <c r="D2" s="32"/>
      <c r="E2" s="32"/>
      <c r="F2" s="32"/>
      <c r="G2" s="32"/>
      <c r="H2" s="32"/>
      <c r="I2" s="32"/>
      <c r="J2" s="32"/>
      <c r="K2" s="32"/>
      <c r="L2" s="32"/>
      <c r="M2" s="32"/>
      <c r="N2" s="32"/>
      <c r="O2" s="32"/>
      <c r="P2" s="32"/>
      <c r="Q2" s="32"/>
      <c r="R2" s="32"/>
      <c r="S2" s="32"/>
      <c r="T2" s="32"/>
      <c r="U2" s="33"/>
    </row>
    <row r="3" spans="2:21" ht="25.5" x14ac:dyDescent="0.2">
      <c r="B3" s="35"/>
      <c r="C3" s="291" t="s">
        <v>236</v>
      </c>
      <c r="D3" s="292"/>
      <c r="E3" s="292"/>
      <c r="F3" s="292"/>
      <c r="G3" s="292"/>
      <c r="H3" s="292"/>
      <c r="I3" s="292"/>
      <c r="J3" s="292"/>
      <c r="K3" s="292"/>
      <c r="L3" s="292"/>
      <c r="M3" s="292"/>
      <c r="N3" s="292"/>
      <c r="O3" s="292"/>
      <c r="P3" s="292"/>
      <c r="Q3" s="292"/>
      <c r="R3" s="292"/>
      <c r="S3" s="292"/>
      <c r="T3" s="292"/>
      <c r="U3" s="36"/>
    </row>
    <row r="4" spans="2:21" ht="6.75" customHeight="1" x14ac:dyDescent="0.2">
      <c r="B4" s="35"/>
      <c r="C4" s="37"/>
      <c r="D4" s="37"/>
      <c r="E4" s="37"/>
      <c r="F4" s="37"/>
      <c r="G4" s="37"/>
      <c r="H4" s="37"/>
      <c r="I4" s="37"/>
      <c r="J4" s="37"/>
      <c r="K4" s="37"/>
      <c r="L4" s="37"/>
      <c r="M4" s="37"/>
      <c r="N4" s="37"/>
      <c r="O4" s="37"/>
      <c r="P4" s="37"/>
      <c r="Q4" s="37"/>
      <c r="R4" s="37"/>
      <c r="S4" s="37"/>
      <c r="T4" s="37"/>
      <c r="U4" s="36"/>
    </row>
    <row r="5" spans="2:21" x14ac:dyDescent="0.2">
      <c r="B5" s="35"/>
      <c r="C5" s="37"/>
      <c r="D5" s="37"/>
      <c r="E5" s="37"/>
      <c r="F5" s="37"/>
      <c r="G5" s="37"/>
      <c r="H5" s="37"/>
      <c r="I5" s="37"/>
      <c r="J5" s="37"/>
      <c r="K5" s="37"/>
      <c r="L5" s="37"/>
      <c r="M5" s="37"/>
      <c r="N5" s="37"/>
      <c r="O5" s="37"/>
      <c r="P5" s="37"/>
      <c r="Q5" s="37"/>
      <c r="R5" s="37"/>
      <c r="S5" s="37"/>
      <c r="T5" s="37"/>
      <c r="U5" s="36"/>
    </row>
    <row r="6" spans="2:21" ht="18" customHeight="1" x14ac:dyDescent="0.25">
      <c r="B6" s="35"/>
      <c r="C6" s="280" t="s">
        <v>42</v>
      </c>
      <c r="D6" s="64"/>
      <c r="E6" s="65"/>
      <c r="F6" s="65"/>
      <c r="G6" s="65"/>
      <c r="H6" s="65"/>
      <c r="I6" s="64"/>
      <c r="J6" s="64"/>
      <c r="K6" s="64"/>
      <c r="L6" s="65"/>
      <c r="M6" s="65"/>
      <c r="N6" s="65"/>
      <c r="O6" s="65"/>
      <c r="P6" s="65"/>
      <c r="Q6" s="65"/>
      <c r="R6" s="65"/>
      <c r="S6" s="65"/>
      <c r="T6" s="65"/>
      <c r="U6" s="36"/>
    </row>
    <row r="7" spans="2:21" x14ac:dyDescent="0.2">
      <c r="B7" s="35"/>
      <c r="E7" s="37"/>
      <c r="F7" s="37"/>
      <c r="G7" s="37"/>
      <c r="H7" s="37"/>
      <c r="L7" s="37"/>
      <c r="M7" s="37"/>
      <c r="N7" s="37"/>
      <c r="O7" s="37"/>
      <c r="P7" s="37"/>
      <c r="Q7" s="37"/>
      <c r="R7" s="37"/>
      <c r="S7" s="37"/>
      <c r="T7" s="37"/>
      <c r="U7" s="36"/>
    </row>
    <row r="8" spans="2:21" x14ac:dyDescent="0.2">
      <c r="B8" s="35"/>
      <c r="E8" s="37"/>
      <c r="F8" s="37"/>
      <c r="G8" s="37"/>
      <c r="H8" s="37"/>
      <c r="L8" s="37"/>
      <c r="M8" s="37"/>
      <c r="N8" s="37"/>
      <c r="O8" s="37"/>
      <c r="P8" s="37"/>
      <c r="Q8" s="37"/>
      <c r="R8" s="37"/>
      <c r="S8" s="37"/>
      <c r="T8" s="37"/>
      <c r="U8" s="36"/>
    </row>
    <row r="9" spans="2:21" x14ac:dyDescent="0.2">
      <c r="B9" s="35"/>
      <c r="E9" s="37"/>
      <c r="F9" s="37"/>
      <c r="G9" s="37"/>
      <c r="H9" s="37"/>
      <c r="I9" s="37"/>
      <c r="L9" s="37"/>
      <c r="M9" s="37"/>
      <c r="N9" s="37"/>
      <c r="O9" s="37"/>
      <c r="P9" s="37"/>
      <c r="Q9" s="37"/>
      <c r="R9" s="37"/>
      <c r="S9" s="37"/>
      <c r="T9" s="37"/>
      <c r="U9" s="36"/>
    </row>
    <row r="10" spans="2:21" x14ac:dyDescent="0.2">
      <c r="B10" s="35"/>
      <c r="C10" s="37"/>
      <c r="D10" s="37"/>
      <c r="E10" s="37"/>
      <c r="F10" s="37"/>
      <c r="G10" s="37"/>
      <c r="H10" s="37"/>
      <c r="J10" s="37"/>
      <c r="K10" s="37"/>
      <c r="L10" s="37"/>
      <c r="M10" s="37"/>
      <c r="N10" s="37"/>
      <c r="O10" s="37"/>
      <c r="P10" s="37"/>
      <c r="Q10" s="37"/>
      <c r="R10" s="37"/>
      <c r="S10" s="37"/>
      <c r="T10" s="37"/>
      <c r="U10" s="36"/>
    </row>
    <row r="11" spans="2:21" x14ac:dyDescent="0.2">
      <c r="B11" s="35"/>
      <c r="C11" s="37"/>
      <c r="D11" s="37"/>
      <c r="E11" s="37"/>
      <c r="F11" s="37"/>
      <c r="G11" s="37"/>
      <c r="H11" s="37"/>
      <c r="I11" s="37"/>
      <c r="J11" s="37" t="s">
        <v>12</v>
      </c>
      <c r="K11" s="37" t="s">
        <v>11</v>
      </c>
      <c r="L11" s="37"/>
      <c r="M11" s="37"/>
      <c r="N11" s="37"/>
      <c r="O11" s="37"/>
      <c r="P11" s="37"/>
      <c r="Q11" s="37"/>
      <c r="R11" s="37"/>
      <c r="S11" s="37"/>
      <c r="T11" s="37"/>
      <c r="U11" s="36"/>
    </row>
    <row r="12" spans="2:21" x14ac:dyDescent="0.2">
      <c r="B12" s="35"/>
      <c r="C12" s="37"/>
      <c r="D12" s="37"/>
      <c r="E12" s="37"/>
      <c r="F12" s="37"/>
      <c r="G12" s="37"/>
      <c r="H12" s="37"/>
      <c r="I12" s="37" t="str">
        <f>+Inicio!C5</f>
        <v>POLÍTICA GOBIERNO DIGITAL (ANTES GOBIERNO EN LÍNEA)</v>
      </c>
      <c r="J12" s="37">
        <v>100</v>
      </c>
      <c r="K12" s="38">
        <f>+Autodiagnóstico!G6</f>
        <v>52.481150793650798</v>
      </c>
      <c r="L12" s="37"/>
      <c r="M12" s="37"/>
      <c r="N12" s="37"/>
      <c r="O12" s="37"/>
      <c r="P12" s="37"/>
      <c r="Q12" s="37"/>
      <c r="R12" s="37"/>
      <c r="S12" s="37"/>
      <c r="T12" s="37"/>
      <c r="U12" s="36"/>
    </row>
    <row r="13" spans="2:21" x14ac:dyDescent="0.2">
      <c r="B13" s="35"/>
      <c r="C13" s="37"/>
      <c r="D13" s="37"/>
      <c r="E13" s="37"/>
      <c r="F13" s="37"/>
      <c r="G13" s="37"/>
      <c r="H13" s="37"/>
      <c r="I13" s="37"/>
      <c r="K13" s="37"/>
      <c r="L13" s="37"/>
      <c r="M13" s="37"/>
      <c r="N13" s="37"/>
      <c r="O13" s="37"/>
      <c r="P13" s="37"/>
      <c r="Q13" s="37"/>
      <c r="R13" s="37"/>
      <c r="S13" s="37"/>
      <c r="T13" s="37"/>
      <c r="U13" s="36"/>
    </row>
    <row r="14" spans="2:21" x14ac:dyDescent="0.2">
      <c r="B14" s="35"/>
      <c r="C14" s="37"/>
      <c r="D14" s="37"/>
      <c r="E14" s="37"/>
      <c r="F14" s="37"/>
      <c r="G14" s="37"/>
      <c r="H14" s="37"/>
      <c r="I14" s="37"/>
      <c r="J14" s="37"/>
      <c r="K14" s="37"/>
      <c r="L14" s="37"/>
      <c r="M14" s="37"/>
      <c r="N14" s="37"/>
      <c r="O14" s="37"/>
      <c r="P14" s="37"/>
      <c r="Q14" s="37"/>
      <c r="R14" s="37"/>
      <c r="S14" s="37"/>
      <c r="T14" s="37"/>
      <c r="U14" s="36"/>
    </row>
    <row r="15" spans="2:21" x14ac:dyDescent="0.2">
      <c r="B15" s="35"/>
      <c r="C15" s="37"/>
      <c r="D15" s="37"/>
      <c r="E15" s="37"/>
      <c r="F15" s="37"/>
      <c r="G15" s="37"/>
      <c r="H15" s="37"/>
      <c r="I15" s="37"/>
      <c r="J15" s="37"/>
      <c r="K15" s="37"/>
      <c r="L15" s="37"/>
      <c r="M15" s="37"/>
      <c r="N15" s="37"/>
      <c r="O15" s="37"/>
      <c r="P15" s="37"/>
      <c r="Q15" s="37"/>
      <c r="R15" s="37"/>
      <c r="S15" s="37"/>
      <c r="T15" s="37"/>
      <c r="U15" s="36"/>
    </row>
    <row r="16" spans="2:21" x14ac:dyDescent="0.2">
      <c r="B16" s="35"/>
      <c r="C16" s="37"/>
      <c r="D16" s="37"/>
      <c r="E16" s="37"/>
      <c r="F16" s="37"/>
      <c r="G16" s="37"/>
      <c r="H16" s="37"/>
      <c r="I16" s="37"/>
      <c r="J16" s="37"/>
      <c r="K16" s="37"/>
      <c r="L16" s="37"/>
      <c r="M16" s="37"/>
      <c r="N16" s="37"/>
      <c r="O16" s="37"/>
      <c r="P16" s="37"/>
      <c r="Q16" s="37"/>
      <c r="R16" s="37"/>
      <c r="S16" s="37"/>
      <c r="T16" s="37"/>
      <c r="U16" s="36"/>
    </row>
    <row r="17" spans="2:21" x14ac:dyDescent="0.2">
      <c r="B17" s="35"/>
      <c r="C17" s="37"/>
      <c r="D17" s="37"/>
      <c r="E17" s="37"/>
      <c r="F17" s="37"/>
      <c r="G17" s="37"/>
      <c r="H17" s="37"/>
      <c r="I17" s="37"/>
      <c r="J17" s="37"/>
      <c r="K17" s="37"/>
      <c r="L17" s="37"/>
      <c r="M17" s="37"/>
      <c r="N17" s="37"/>
      <c r="O17" s="37"/>
      <c r="P17" s="37"/>
      <c r="Q17" s="37"/>
      <c r="R17" s="37"/>
      <c r="S17" s="37"/>
      <c r="T17" s="37"/>
      <c r="U17" s="36"/>
    </row>
    <row r="18" spans="2:21" x14ac:dyDescent="0.2">
      <c r="B18" s="35"/>
      <c r="C18" s="37"/>
      <c r="D18" s="37"/>
      <c r="E18" s="37"/>
      <c r="F18" s="37"/>
      <c r="G18" s="37"/>
      <c r="H18" s="37"/>
      <c r="I18" s="37"/>
      <c r="J18" s="37"/>
      <c r="K18" s="37"/>
      <c r="L18" s="37"/>
      <c r="M18" s="37"/>
      <c r="N18" s="37"/>
      <c r="O18" s="37"/>
      <c r="P18" s="37"/>
      <c r="Q18" s="37"/>
      <c r="R18" s="37"/>
      <c r="S18" s="37"/>
      <c r="T18" s="37"/>
      <c r="U18" s="36"/>
    </row>
    <row r="19" spans="2:21" x14ac:dyDescent="0.2">
      <c r="B19" s="35"/>
      <c r="C19" s="37"/>
      <c r="D19" s="37"/>
      <c r="E19" s="37"/>
      <c r="F19" s="37"/>
      <c r="G19" s="37"/>
      <c r="H19" s="37"/>
      <c r="I19" s="37"/>
      <c r="J19" s="37"/>
      <c r="K19" s="37"/>
      <c r="L19" s="37"/>
      <c r="M19" s="37"/>
      <c r="N19" s="37"/>
      <c r="O19" s="37"/>
      <c r="P19" s="37"/>
      <c r="Q19" s="37"/>
      <c r="R19" s="37"/>
      <c r="S19" s="37"/>
      <c r="T19" s="37"/>
      <c r="U19" s="36"/>
    </row>
    <row r="20" spans="2:21" x14ac:dyDescent="0.2">
      <c r="B20" s="35"/>
      <c r="C20" s="37"/>
      <c r="D20" s="37"/>
      <c r="E20" s="37"/>
      <c r="F20" s="37"/>
      <c r="G20" s="37"/>
      <c r="H20" s="37"/>
      <c r="I20" s="37"/>
      <c r="J20" s="37"/>
      <c r="K20" s="37"/>
      <c r="L20" s="37"/>
      <c r="M20" s="37"/>
      <c r="N20" s="37"/>
      <c r="O20" s="37"/>
      <c r="P20" s="37"/>
      <c r="Q20" s="37"/>
      <c r="R20" s="37"/>
      <c r="S20" s="37"/>
      <c r="T20" s="37"/>
      <c r="U20" s="36"/>
    </row>
    <row r="21" spans="2:21" x14ac:dyDescent="0.2">
      <c r="B21" s="35"/>
      <c r="C21" s="37"/>
      <c r="D21" s="37"/>
      <c r="E21" s="37"/>
      <c r="F21" s="37"/>
      <c r="G21" s="37"/>
      <c r="H21" s="37"/>
      <c r="I21" s="37"/>
      <c r="J21" s="37"/>
      <c r="K21" s="37"/>
      <c r="L21" s="37"/>
      <c r="M21" s="37"/>
      <c r="N21" s="37"/>
      <c r="O21" s="37"/>
      <c r="P21" s="37"/>
      <c r="Q21" s="37"/>
      <c r="R21" s="37"/>
      <c r="S21" s="37"/>
      <c r="T21" s="37"/>
      <c r="U21" s="36"/>
    </row>
    <row r="22" spans="2:21" x14ac:dyDescent="0.2">
      <c r="B22" s="35"/>
      <c r="C22" s="37"/>
      <c r="D22" s="37"/>
      <c r="E22" s="37"/>
      <c r="F22" s="37"/>
      <c r="G22" s="37"/>
      <c r="H22" s="37"/>
      <c r="I22" s="37"/>
      <c r="J22" s="37"/>
      <c r="K22" s="37"/>
      <c r="L22" s="37"/>
      <c r="M22" s="37"/>
      <c r="N22" s="37"/>
      <c r="O22" s="37"/>
      <c r="P22" s="37"/>
      <c r="Q22" s="37"/>
      <c r="R22" s="37"/>
      <c r="S22" s="37"/>
      <c r="T22" s="37"/>
      <c r="U22" s="36"/>
    </row>
    <row r="23" spans="2:21" x14ac:dyDescent="0.2">
      <c r="B23" s="35"/>
      <c r="C23" s="37"/>
      <c r="D23" s="37"/>
      <c r="E23" s="37"/>
      <c r="F23" s="37"/>
      <c r="G23" s="37"/>
      <c r="H23" s="37"/>
      <c r="I23" s="37"/>
      <c r="J23" s="37"/>
      <c r="K23" s="37"/>
      <c r="L23" s="37"/>
      <c r="M23" s="37"/>
      <c r="N23" s="37"/>
      <c r="O23" s="37"/>
      <c r="P23" s="37"/>
      <c r="Q23" s="37"/>
      <c r="R23" s="37"/>
      <c r="S23" s="37"/>
      <c r="T23" s="37"/>
      <c r="U23" s="36"/>
    </row>
    <row r="24" spans="2:21" x14ac:dyDescent="0.2">
      <c r="B24" s="35"/>
      <c r="C24" s="37"/>
      <c r="D24" s="37"/>
      <c r="E24" s="37"/>
      <c r="F24" s="37"/>
      <c r="G24" s="37"/>
      <c r="H24" s="37"/>
      <c r="I24" s="37"/>
      <c r="J24" s="37"/>
      <c r="K24" s="37"/>
      <c r="L24" s="37"/>
      <c r="M24" s="37"/>
      <c r="N24" s="37"/>
      <c r="O24" s="37"/>
      <c r="P24" s="37"/>
      <c r="Q24" s="37"/>
      <c r="R24" s="37"/>
      <c r="S24" s="37"/>
      <c r="T24" s="37"/>
      <c r="U24" s="36"/>
    </row>
    <row r="25" spans="2:21" x14ac:dyDescent="0.2">
      <c r="B25" s="35"/>
      <c r="C25" s="37"/>
      <c r="D25" s="37"/>
      <c r="E25" s="37"/>
      <c r="F25" s="37"/>
      <c r="G25" s="37"/>
      <c r="H25" s="37"/>
      <c r="I25" s="37"/>
      <c r="J25" s="37"/>
      <c r="K25" s="37"/>
      <c r="L25" s="37"/>
      <c r="M25" s="37"/>
      <c r="N25" s="37"/>
      <c r="O25" s="37"/>
      <c r="P25" s="37"/>
      <c r="Q25" s="37"/>
      <c r="R25" s="37"/>
      <c r="S25" s="37"/>
      <c r="T25" s="37"/>
      <c r="U25" s="36"/>
    </row>
    <row r="26" spans="2:21" x14ac:dyDescent="0.2">
      <c r="B26" s="35"/>
      <c r="C26" s="37"/>
      <c r="D26" s="37"/>
      <c r="E26" s="37"/>
      <c r="F26" s="37"/>
      <c r="G26" s="37"/>
      <c r="H26" s="37"/>
      <c r="I26" s="37"/>
      <c r="J26" s="37"/>
      <c r="K26" s="37"/>
      <c r="L26" s="37"/>
      <c r="M26" s="37"/>
      <c r="N26" s="37"/>
      <c r="O26" s="37"/>
      <c r="P26" s="37"/>
      <c r="Q26" s="37"/>
      <c r="R26" s="37"/>
      <c r="S26" s="37"/>
      <c r="T26" s="37"/>
      <c r="U26" s="36"/>
    </row>
    <row r="27" spans="2:21" x14ac:dyDescent="0.2">
      <c r="B27" s="35"/>
      <c r="C27" s="37"/>
      <c r="D27" s="37"/>
      <c r="E27" s="37"/>
      <c r="F27" s="37"/>
      <c r="G27" s="37"/>
      <c r="H27" s="37"/>
      <c r="I27" s="37"/>
      <c r="J27" s="37"/>
      <c r="K27" s="37"/>
      <c r="L27" s="37"/>
      <c r="M27" s="37"/>
      <c r="N27" s="37"/>
      <c r="O27" s="37"/>
      <c r="P27" s="37"/>
      <c r="Q27" s="37"/>
      <c r="R27" s="37"/>
      <c r="S27" s="37"/>
      <c r="T27" s="37"/>
      <c r="U27" s="36"/>
    </row>
    <row r="28" spans="2:21" ht="18" customHeight="1" x14ac:dyDescent="0.25">
      <c r="B28" s="35"/>
      <c r="C28" s="280" t="s">
        <v>179</v>
      </c>
      <c r="D28" s="64"/>
      <c r="E28" s="65"/>
      <c r="F28" s="65"/>
      <c r="G28" s="65"/>
      <c r="H28" s="65"/>
      <c r="I28" s="64"/>
      <c r="J28" s="64"/>
      <c r="K28" s="64"/>
      <c r="L28" s="65"/>
      <c r="M28" s="65"/>
      <c r="N28" s="65"/>
      <c r="O28" s="65"/>
      <c r="P28" s="65"/>
      <c r="Q28" s="65"/>
      <c r="R28" s="65"/>
      <c r="S28" s="65"/>
      <c r="T28" s="65"/>
      <c r="U28" s="36"/>
    </row>
    <row r="29" spans="2:21" x14ac:dyDescent="0.2">
      <c r="B29" s="35"/>
      <c r="F29" s="37"/>
      <c r="G29" s="37"/>
      <c r="H29" s="37"/>
      <c r="I29" s="37"/>
      <c r="J29" s="37"/>
      <c r="K29" s="37"/>
      <c r="L29" s="37"/>
      <c r="M29" s="37"/>
      <c r="N29" s="37"/>
      <c r="O29" s="37"/>
      <c r="P29" s="37"/>
      <c r="Q29" s="37"/>
      <c r="R29" s="37"/>
      <c r="S29" s="37"/>
      <c r="T29" s="37"/>
      <c r="U29" s="36"/>
    </row>
    <row r="30" spans="2:21" x14ac:dyDescent="0.2">
      <c r="B30" s="35"/>
      <c r="F30" s="37"/>
      <c r="G30" s="37"/>
      <c r="H30" s="37"/>
      <c r="I30" s="37"/>
      <c r="J30" s="37"/>
      <c r="K30" s="37"/>
      <c r="L30" s="37"/>
      <c r="M30" s="37"/>
      <c r="N30" s="37"/>
      <c r="O30" s="37"/>
      <c r="P30" s="37"/>
      <c r="Q30" s="37"/>
      <c r="R30" s="37"/>
      <c r="S30" s="37"/>
      <c r="T30" s="37"/>
      <c r="U30" s="36"/>
    </row>
    <row r="31" spans="2:21" x14ac:dyDescent="0.2">
      <c r="B31" s="35"/>
      <c r="F31" s="37"/>
      <c r="G31" s="37"/>
      <c r="H31" s="37"/>
      <c r="I31" s="37"/>
      <c r="J31" s="37"/>
      <c r="K31" s="37"/>
      <c r="L31" s="37"/>
      <c r="M31" s="37"/>
      <c r="N31" s="37"/>
      <c r="O31" s="37"/>
      <c r="P31" s="37"/>
      <c r="Q31" s="37"/>
      <c r="R31" s="37"/>
      <c r="S31" s="37"/>
      <c r="T31" s="37"/>
      <c r="U31" s="36"/>
    </row>
    <row r="32" spans="2:21" x14ac:dyDescent="0.2">
      <c r="B32" s="35"/>
      <c r="C32" s="37"/>
      <c r="D32" s="37"/>
      <c r="E32" s="37"/>
      <c r="F32" s="37"/>
      <c r="G32" s="37"/>
      <c r="H32" s="37"/>
      <c r="I32" s="37"/>
      <c r="J32" s="37"/>
      <c r="K32" s="37"/>
      <c r="L32" s="37"/>
      <c r="M32" s="37"/>
      <c r="N32" s="37"/>
      <c r="O32" s="37"/>
      <c r="P32" s="37"/>
      <c r="Q32" s="37"/>
      <c r="R32" s="37"/>
      <c r="S32" s="37"/>
      <c r="T32" s="37"/>
      <c r="U32" s="36"/>
    </row>
    <row r="33" spans="2:21" x14ac:dyDescent="0.2">
      <c r="B33" s="35"/>
      <c r="C33" s="37"/>
      <c r="D33" s="37"/>
      <c r="E33" s="37"/>
      <c r="F33" s="37"/>
      <c r="G33" s="37"/>
      <c r="H33" s="37"/>
      <c r="I33" s="37"/>
      <c r="J33" s="37" t="s">
        <v>8</v>
      </c>
      <c r="K33" s="37" t="s">
        <v>9</v>
      </c>
      <c r="L33" s="37" t="s">
        <v>3</v>
      </c>
      <c r="M33" s="37"/>
      <c r="N33" s="37"/>
      <c r="O33" s="37"/>
      <c r="P33" s="37"/>
      <c r="Q33" s="37"/>
      <c r="R33" s="37"/>
      <c r="S33" s="37"/>
      <c r="T33" s="37"/>
      <c r="U33" s="36"/>
    </row>
    <row r="34" spans="2:21" x14ac:dyDescent="0.2">
      <c r="B34" s="35"/>
      <c r="C34" s="37"/>
      <c r="D34" s="37"/>
      <c r="E34" s="37"/>
      <c r="F34" s="37"/>
      <c r="G34" s="37"/>
      <c r="H34" s="37"/>
      <c r="I34" s="37"/>
      <c r="J34" s="37" t="str">
        <f>+Autodiagnóstico!C10</f>
        <v xml:space="preserve">TIC para Gobierno Abierto </v>
      </c>
      <c r="K34" s="37">
        <v>100</v>
      </c>
      <c r="L34" s="38">
        <f>+Autodiagnóstico!D10</f>
        <v>39.666666666666671</v>
      </c>
      <c r="M34" s="37"/>
      <c r="N34" s="37"/>
      <c r="O34" s="37"/>
      <c r="P34" s="37"/>
      <c r="Q34" s="37"/>
      <c r="R34" s="37"/>
      <c r="S34" s="37"/>
      <c r="T34" s="37"/>
      <c r="U34" s="36"/>
    </row>
    <row r="35" spans="2:21" x14ac:dyDescent="0.2">
      <c r="B35" s="35"/>
      <c r="C35" s="37"/>
      <c r="D35" s="37"/>
      <c r="E35" s="37"/>
      <c r="F35" s="37"/>
      <c r="G35" s="37"/>
      <c r="H35" s="37"/>
      <c r="I35" s="37"/>
      <c r="J35" s="37" t="str">
        <f>+Autodiagnóstico!C22</f>
        <v xml:space="preserve">TIC para Servicios </v>
      </c>
      <c r="K35" s="37">
        <v>100</v>
      </c>
      <c r="L35" s="38">
        <f>+Autodiagnóstico!D22</f>
        <v>41.527777777777786</v>
      </c>
      <c r="M35" s="37"/>
      <c r="N35" s="37"/>
      <c r="O35" s="37"/>
      <c r="P35" s="37"/>
      <c r="Q35" s="37"/>
      <c r="R35" s="37"/>
      <c r="S35" s="37"/>
      <c r="T35" s="37"/>
      <c r="U35" s="36"/>
    </row>
    <row r="36" spans="2:21" x14ac:dyDescent="0.2">
      <c r="B36" s="35"/>
      <c r="C36" s="37"/>
      <c r="D36" s="37"/>
      <c r="E36" s="37"/>
      <c r="F36" s="37"/>
      <c r="G36" s="37"/>
      <c r="H36" s="37"/>
      <c r="I36" s="37"/>
      <c r="J36" s="37" t="str">
        <f>+Autodiagnóstico!C33</f>
        <v>TIC para la gestión</v>
      </c>
      <c r="K36" s="37">
        <v>100</v>
      </c>
      <c r="L36" s="38">
        <f>+Autodiagnóstico!D33</f>
        <v>64.285714285714278</v>
      </c>
      <c r="M36" s="39"/>
      <c r="N36" s="37"/>
      <c r="O36" s="37"/>
      <c r="P36" s="37"/>
      <c r="Q36" s="37"/>
      <c r="R36" s="37"/>
      <c r="S36" s="37"/>
      <c r="T36" s="37"/>
      <c r="U36" s="36"/>
    </row>
    <row r="37" spans="2:21" x14ac:dyDescent="0.2">
      <c r="B37" s="35"/>
      <c r="C37" s="37"/>
      <c r="D37" s="37"/>
      <c r="E37" s="37"/>
      <c r="F37" s="37"/>
      <c r="G37" s="37"/>
      <c r="H37" s="37"/>
      <c r="I37" s="37"/>
      <c r="J37" s="37" t="str">
        <f>+Autodiagnóstico!C69</f>
        <v xml:space="preserve">Seguridad y privacidad de la información </v>
      </c>
      <c r="K37" s="37">
        <v>100</v>
      </c>
      <c r="L37" s="38">
        <f>+Autodiagnóstico!D69</f>
        <v>64.444444444444443</v>
      </c>
      <c r="M37" s="39"/>
      <c r="N37" s="37"/>
      <c r="O37" s="37"/>
      <c r="P37" s="37"/>
      <c r="Q37" s="37"/>
      <c r="R37" s="37"/>
      <c r="S37" s="37"/>
      <c r="T37" s="37"/>
      <c r="U37" s="36"/>
    </row>
    <row r="38" spans="2:21" x14ac:dyDescent="0.2">
      <c r="B38" s="35"/>
      <c r="C38" s="37"/>
      <c r="D38" s="37"/>
      <c r="E38" s="37"/>
      <c r="F38" s="37"/>
      <c r="G38" s="37"/>
      <c r="H38" s="37"/>
      <c r="I38" s="37"/>
      <c r="J38" s="37"/>
      <c r="K38" s="37"/>
      <c r="L38" s="37"/>
      <c r="M38" s="39"/>
      <c r="N38" s="37"/>
      <c r="O38" s="37"/>
      <c r="P38" s="37"/>
      <c r="Q38" s="37"/>
      <c r="R38" s="37"/>
      <c r="S38" s="37"/>
      <c r="T38" s="37"/>
      <c r="U38" s="36"/>
    </row>
    <row r="39" spans="2:21" x14ac:dyDescent="0.2">
      <c r="B39" s="35"/>
      <c r="C39" s="37"/>
      <c r="D39" s="37"/>
      <c r="E39" s="37"/>
      <c r="F39" s="37"/>
      <c r="G39" s="37"/>
      <c r="H39" s="37"/>
      <c r="I39" s="37"/>
      <c r="J39" s="37"/>
      <c r="K39" s="37"/>
      <c r="L39" s="37"/>
      <c r="M39" s="39"/>
      <c r="N39" s="37"/>
      <c r="O39" s="37"/>
      <c r="P39" s="37"/>
      <c r="Q39" s="37"/>
      <c r="R39" s="37"/>
      <c r="S39" s="37"/>
      <c r="T39" s="37"/>
      <c r="U39" s="36"/>
    </row>
    <row r="40" spans="2:21" x14ac:dyDescent="0.2">
      <c r="B40" s="35"/>
      <c r="C40" s="37"/>
      <c r="D40" s="37"/>
      <c r="E40" s="37"/>
      <c r="F40" s="37"/>
      <c r="G40" s="37"/>
      <c r="H40" s="37"/>
      <c r="I40" s="37"/>
      <c r="J40" s="37"/>
      <c r="K40" s="37"/>
      <c r="L40" s="37"/>
      <c r="M40" s="39"/>
      <c r="N40" s="37"/>
      <c r="O40" s="37"/>
      <c r="P40" s="37"/>
      <c r="Q40" s="37"/>
      <c r="R40" s="37"/>
      <c r="S40" s="37"/>
      <c r="T40" s="37"/>
      <c r="U40" s="36"/>
    </row>
    <row r="41" spans="2:21" x14ac:dyDescent="0.2">
      <c r="B41" s="35"/>
      <c r="C41" s="37"/>
      <c r="D41" s="37"/>
      <c r="E41" s="37"/>
      <c r="F41" s="37"/>
      <c r="G41" s="37"/>
      <c r="H41" s="37"/>
      <c r="I41" s="37"/>
      <c r="J41" s="37"/>
      <c r="K41" s="37"/>
      <c r="L41" s="37"/>
      <c r="M41" s="37"/>
      <c r="N41" s="37"/>
      <c r="O41" s="37"/>
      <c r="P41" s="37"/>
      <c r="Q41" s="37"/>
      <c r="R41" s="37"/>
      <c r="S41" s="37"/>
      <c r="T41" s="37"/>
      <c r="U41" s="36"/>
    </row>
    <row r="42" spans="2:21" x14ac:dyDescent="0.2">
      <c r="B42" s="35"/>
      <c r="C42" s="37"/>
      <c r="D42" s="37"/>
      <c r="E42" s="37"/>
      <c r="F42" s="37"/>
      <c r="G42" s="37"/>
      <c r="H42" s="37"/>
      <c r="I42" s="37"/>
      <c r="J42" s="37"/>
      <c r="K42" s="37"/>
      <c r="L42" s="37"/>
      <c r="M42" s="39"/>
      <c r="N42" s="37"/>
      <c r="O42" s="37"/>
      <c r="P42" s="37"/>
      <c r="Q42" s="37"/>
      <c r="R42" s="37"/>
      <c r="S42" s="37"/>
      <c r="T42" s="37"/>
      <c r="U42" s="36"/>
    </row>
    <row r="43" spans="2:21" x14ac:dyDescent="0.2">
      <c r="B43" s="35"/>
      <c r="C43" s="37"/>
      <c r="D43" s="37"/>
      <c r="E43" s="37"/>
      <c r="F43" s="37"/>
      <c r="G43" s="37"/>
      <c r="H43" s="37"/>
      <c r="I43" s="37"/>
      <c r="J43" s="37"/>
      <c r="K43" s="37"/>
      <c r="L43" s="37"/>
      <c r="M43" s="39"/>
      <c r="N43" s="37"/>
      <c r="O43" s="37"/>
      <c r="P43" s="37"/>
      <c r="Q43" s="37"/>
      <c r="R43" s="37"/>
      <c r="S43" s="37"/>
      <c r="T43" s="37"/>
      <c r="U43" s="36"/>
    </row>
    <row r="44" spans="2:21" x14ac:dyDescent="0.2">
      <c r="B44" s="35"/>
      <c r="C44" s="37"/>
      <c r="D44" s="37"/>
      <c r="E44" s="37"/>
      <c r="F44" s="37"/>
      <c r="G44" s="37"/>
      <c r="H44" s="37"/>
      <c r="I44" s="37"/>
      <c r="J44" s="37"/>
      <c r="K44" s="37"/>
      <c r="L44" s="37"/>
      <c r="M44" s="39"/>
      <c r="N44" s="37"/>
      <c r="O44" s="37"/>
      <c r="P44" s="37"/>
      <c r="Q44" s="37"/>
      <c r="R44" s="37"/>
      <c r="S44" s="37"/>
      <c r="T44" s="37"/>
      <c r="U44" s="36"/>
    </row>
    <row r="45" spans="2:21" x14ac:dyDescent="0.2">
      <c r="B45" s="35"/>
      <c r="C45" s="37"/>
      <c r="D45" s="37"/>
      <c r="E45" s="37"/>
      <c r="F45" s="37"/>
      <c r="G45" s="37"/>
      <c r="H45" s="37"/>
      <c r="I45" s="37"/>
      <c r="J45" s="37"/>
      <c r="K45" s="37"/>
      <c r="L45" s="37"/>
      <c r="M45" s="39"/>
      <c r="N45" s="37"/>
      <c r="O45" s="37"/>
      <c r="P45" s="37"/>
      <c r="Q45" s="37"/>
      <c r="R45" s="37"/>
      <c r="S45" s="37"/>
      <c r="T45" s="37"/>
      <c r="U45" s="36"/>
    </row>
    <row r="46" spans="2:21" x14ac:dyDescent="0.2">
      <c r="B46" s="35"/>
      <c r="C46" s="37"/>
      <c r="D46" s="37"/>
      <c r="E46" s="37"/>
      <c r="F46" s="37"/>
      <c r="G46" s="37"/>
      <c r="H46" s="37"/>
      <c r="I46" s="37"/>
      <c r="J46" s="37"/>
      <c r="K46" s="37"/>
      <c r="L46" s="37"/>
      <c r="M46" s="39"/>
      <c r="N46" s="37"/>
      <c r="O46" s="37"/>
      <c r="P46" s="37"/>
      <c r="Q46" s="37"/>
      <c r="R46" s="37"/>
      <c r="S46" s="37"/>
      <c r="T46" s="37"/>
      <c r="U46" s="36"/>
    </row>
    <row r="47" spans="2:21" x14ac:dyDescent="0.2">
      <c r="B47" s="35"/>
      <c r="C47" s="37"/>
      <c r="D47" s="37"/>
      <c r="E47" s="37"/>
      <c r="F47" s="37"/>
      <c r="G47" s="37"/>
      <c r="H47" s="37"/>
      <c r="I47" s="37"/>
      <c r="J47" s="37"/>
      <c r="K47" s="37"/>
      <c r="L47" s="37"/>
      <c r="M47" s="37"/>
      <c r="N47" s="37"/>
      <c r="O47" s="37"/>
      <c r="P47" s="37"/>
      <c r="Q47" s="37"/>
      <c r="R47" s="37"/>
      <c r="S47" s="37"/>
      <c r="T47" s="37"/>
      <c r="U47" s="36"/>
    </row>
    <row r="48" spans="2:21" x14ac:dyDescent="0.2">
      <c r="B48" s="35"/>
      <c r="C48" s="37"/>
      <c r="D48" s="37"/>
      <c r="E48" s="37"/>
      <c r="F48" s="37"/>
      <c r="G48" s="37"/>
      <c r="H48" s="37"/>
      <c r="I48" s="37"/>
      <c r="J48" s="37"/>
      <c r="K48" s="37"/>
      <c r="L48" s="37"/>
      <c r="M48" s="37"/>
      <c r="N48" s="37"/>
      <c r="O48" s="37"/>
      <c r="P48" s="37"/>
      <c r="Q48" s="37"/>
      <c r="R48" s="37"/>
      <c r="S48" s="37"/>
      <c r="T48" s="37"/>
      <c r="U48" s="36"/>
    </row>
    <row r="49" spans="2:21" x14ac:dyDescent="0.2">
      <c r="B49" s="35"/>
      <c r="C49" s="37"/>
      <c r="D49" s="37"/>
      <c r="E49" s="37"/>
      <c r="F49" s="37"/>
      <c r="G49" s="37"/>
      <c r="H49" s="37"/>
      <c r="I49" s="37"/>
      <c r="J49" s="37"/>
      <c r="K49" s="37"/>
      <c r="L49" s="37"/>
      <c r="M49" s="37"/>
      <c r="N49" s="37"/>
      <c r="O49" s="37"/>
      <c r="P49" s="37"/>
      <c r="Q49" s="37"/>
      <c r="R49" s="37"/>
      <c r="S49" s="37"/>
      <c r="T49" s="37"/>
      <c r="U49" s="36"/>
    </row>
    <row r="50" spans="2:21" x14ac:dyDescent="0.2">
      <c r="B50" s="35"/>
      <c r="C50" s="37"/>
      <c r="D50" s="37"/>
      <c r="E50" s="37"/>
      <c r="F50" s="37"/>
      <c r="G50" s="37"/>
      <c r="H50" s="37"/>
      <c r="I50" s="37"/>
      <c r="J50" s="37"/>
      <c r="K50" s="37"/>
      <c r="L50" s="37"/>
      <c r="M50" s="37"/>
      <c r="N50" s="37"/>
      <c r="O50" s="37"/>
      <c r="P50" s="37"/>
      <c r="Q50" s="37"/>
      <c r="R50" s="37"/>
      <c r="S50" s="37"/>
      <c r="T50" s="37"/>
      <c r="U50" s="36"/>
    </row>
    <row r="51" spans="2:21" ht="18" customHeight="1" x14ac:dyDescent="0.25">
      <c r="B51" s="35"/>
      <c r="C51" s="280" t="s">
        <v>34</v>
      </c>
      <c r="D51" s="64"/>
      <c r="E51" s="65"/>
      <c r="F51" s="65"/>
      <c r="G51" s="65"/>
      <c r="H51" s="65"/>
      <c r="I51" s="64"/>
      <c r="J51" s="64"/>
      <c r="K51" s="64"/>
      <c r="L51" s="65"/>
      <c r="M51" s="65"/>
      <c r="N51" s="65"/>
      <c r="O51" s="65"/>
      <c r="P51" s="65"/>
      <c r="Q51" s="65"/>
      <c r="R51" s="65"/>
      <c r="S51" s="65"/>
      <c r="T51" s="65"/>
      <c r="U51" s="36"/>
    </row>
    <row r="52" spans="2:21" x14ac:dyDescent="0.2">
      <c r="B52" s="35"/>
      <c r="C52" s="37"/>
      <c r="D52" s="37"/>
      <c r="E52" s="37"/>
      <c r="F52" s="37"/>
      <c r="G52" s="37"/>
      <c r="H52" s="37"/>
      <c r="I52" s="37"/>
      <c r="J52" s="37"/>
      <c r="K52" s="37"/>
      <c r="L52" s="37"/>
      <c r="M52" s="37"/>
      <c r="N52" s="37"/>
      <c r="O52" s="37"/>
      <c r="P52" s="37"/>
      <c r="Q52" s="37"/>
      <c r="R52" s="37"/>
      <c r="S52" s="37"/>
      <c r="T52" s="37"/>
      <c r="U52" s="36"/>
    </row>
    <row r="53" spans="2:21" x14ac:dyDescent="0.2">
      <c r="B53" s="35"/>
      <c r="C53" s="37"/>
      <c r="D53" s="37"/>
      <c r="E53" s="37"/>
      <c r="F53" s="37"/>
      <c r="G53" s="37"/>
      <c r="H53" s="37"/>
      <c r="I53" s="37"/>
      <c r="K53" s="367" t="s">
        <v>180</v>
      </c>
      <c r="L53" s="367"/>
      <c r="M53" s="367"/>
      <c r="N53" s="367"/>
      <c r="O53" s="37"/>
      <c r="P53" s="37"/>
      <c r="Q53" s="37"/>
      <c r="R53" s="37"/>
      <c r="S53" s="37"/>
      <c r="T53" s="37"/>
      <c r="U53" s="36"/>
    </row>
    <row r="54" spans="2:21" ht="15" x14ac:dyDescent="0.25">
      <c r="B54" s="35"/>
      <c r="E54" s="37"/>
      <c r="F54" s="37"/>
      <c r="K54" s="369" t="str">
        <f>+Autodiagnóstico!C10</f>
        <v xml:space="preserve">TIC para Gobierno Abierto </v>
      </c>
      <c r="L54" s="369" t="str">
        <f>+Autodiagnóstico!C10</f>
        <v xml:space="preserve">TIC para Gobierno Abierto </v>
      </c>
      <c r="M54" s="369"/>
      <c r="N54" s="369"/>
      <c r="O54" s="37"/>
      <c r="P54" s="37"/>
      <c r="Q54" s="37"/>
      <c r="R54" s="37"/>
      <c r="S54" s="37"/>
      <c r="T54" s="37"/>
      <c r="U54" s="36"/>
    </row>
    <row r="55" spans="2:21" x14ac:dyDescent="0.2">
      <c r="B55" s="35"/>
      <c r="C55" s="37"/>
      <c r="D55" s="37"/>
      <c r="E55" s="37"/>
      <c r="F55" s="37"/>
      <c r="G55" s="37"/>
      <c r="H55" s="37"/>
      <c r="I55" s="37"/>
      <c r="J55" s="37"/>
      <c r="K55" s="37"/>
      <c r="L55" s="37"/>
      <c r="M55" s="37"/>
      <c r="N55" s="37"/>
      <c r="O55" s="37"/>
      <c r="P55" s="37"/>
      <c r="Q55" s="37"/>
      <c r="R55" s="37"/>
      <c r="S55" s="37"/>
      <c r="T55" s="37"/>
      <c r="U55" s="36"/>
    </row>
    <row r="56" spans="2:21" x14ac:dyDescent="0.2">
      <c r="B56" s="35"/>
      <c r="E56" s="37"/>
      <c r="F56" s="37"/>
      <c r="G56" s="37"/>
      <c r="H56" s="37"/>
      <c r="I56" s="37" t="s">
        <v>181</v>
      </c>
      <c r="J56" s="34" t="s">
        <v>12</v>
      </c>
      <c r="K56" s="37" t="s">
        <v>11</v>
      </c>
      <c r="L56" s="37"/>
      <c r="P56" s="37"/>
      <c r="Q56" s="37"/>
      <c r="R56" s="37"/>
      <c r="S56" s="37"/>
      <c r="T56" s="37"/>
      <c r="U56" s="36"/>
    </row>
    <row r="57" spans="2:21" x14ac:dyDescent="0.2">
      <c r="B57" s="35"/>
      <c r="E57" s="37"/>
      <c r="F57" s="37"/>
      <c r="G57" s="37"/>
      <c r="H57" s="37"/>
      <c r="I57" s="37" t="str">
        <f>+Autodiagnóstico!E10</f>
        <v xml:space="preserve">Indicadores de Proceso 
Logro: Transparencia </v>
      </c>
      <c r="J57" s="34">
        <v>100</v>
      </c>
      <c r="K57" s="38">
        <f>+Autodiagnóstico!F10</f>
        <v>38</v>
      </c>
      <c r="L57" s="37"/>
      <c r="P57" s="37"/>
      <c r="Q57" s="37"/>
      <c r="R57" s="37"/>
      <c r="S57" s="37"/>
      <c r="T57" s="37"/>
      <c r="U57" s="36"/>
    </row>
    <row r="58" spans="2:21" x14ac:dyDescent="0.2">
      <c r="B58" s="35"/>
      <c r="E58" s="37"/>
      <c r="F58" s="37"/>
      <c r="G58" s="37"/>
      <c r="H58" s="37"/>
      <c r="I58" s="37" t="str">
        <f>+Autodiagnóstico!E16</f>
        <v>Indicadores de Proceso
Logro: Colaboración</v>
      </c>
      <c r="J58" s="34">
        <v>100</v>
      </c>
      <c r="K58" s="38">
        <f>+Autodiagnóstico!F16</f>
        <v>80</v>
      </c>
      <c r="L58" s="37"/>
      <c r="P58" s="37"/>
      <c r="Q58" s="37"/>
      <c r="R58" s="37"/>
      <c r="S58" s="37"/>
      <c r="T58" s="37"/>
      <c r="U58" s="36"/>
    </row>
    <row r="59" spans="2:21" x14ac:dyDescent="0.2">
      <c r="B59" s="35"/>
      <c r="E59" s="37"/>
      <c r="F59" s="37"/>
      <c r="G59" s="37"/>
      <c r="H59" s="37"/>
      <c r="I59" s="37" t="str">
        <f>+Autodiagnóstico!E17</f>
        <v>Indicadores de Proceso
Logro: Participación</v>
      </c>
      <c r="J59" s="34">
        <v>100</v>
      </c>
      <c r="K59" s="38">
        <f>+Autodiagnóstico!F17</f>
        <v>60</v>
      </c>
      <c r="L59" s="37"/>
      <c r="M59" s="37"/>
      <c r="N59" s="37"/>
      <c r="O59" s="37"/>
      <c r="P59" s="37"/>
      <c r="Q59" s="37"/>
      <c r="R59" s="37"/>
      <c r="S59" s="37"/>
      <c r="T59" s="37"/>
      <c r="U59" s="36"/>
    </row>
    <row r="60" spans="2:21" x14ac:dyDescent="0.2">
      <c r="B60" s="35"/>
      <c r="E60" s="37"/>
      <c r="F60" s="37"/>
      <c r="G60" s="37"/>
      <c r="H60" s="37"/>
      <c r="I60" s="37" t="str">
        <f>+Autodiagnóstico!E18</f>
        <v>Indicadores de resultado 
Componente TIC para Gobierno abierto</v>
      </c>
      <c r="J60" s="34">
        <v>100</v>
      </c>
      <c r="K60" s="38">
        <f>+Autodiagnóstico!F18</f>
        <v>20</v>
      </c>
      <c r="L60" s="37"/>
      <c r="M60" s="37"/>
      <c r="N60" s="37"/>
      <c r="O60" s="37"/>
      <c r="P60" s="37"/>
      <c r="Q60" s="37"/>
      <c r="R60" s="37"/>
      <c r="S60" s="37"/>
      <c r="T60" s="37"/>
      <c r="U60" s="36"/>
    </row>
    <row r="61" spans="2:21" x14ac:dyDescent="0.2">
      <c r="B61" s="35"/>
      <c r="C61" s="37"/>
      <c r="D61" s="37"/>
      <c r="E61" s="37"/>
      <c r="F61" s="37"/>
      <c r="G61" s="37"/>
      <c r="H61" s="37"/>
      <c r="I61" s="37"/>
      <c r="J61" s="37"/>
      <c r="K61" s="37"/>
      <c r="L61" s="37"/>
      <c r="M61" s="37"/>
      <c r="N61" s="37"/>
      <c r="O61" s="37"/>
      <c r="P61" s="37"/>
      <c r="Q61" s="37"/>
      <c r="R61" s="37"/>
      <c r="S61" s="37"/>
      <c r="T61" s="37"/>
      <c r="U61" s="36"/>
    </row>
    <row r="62" spans="2:21" x14ac:dyDescent="0.2">
      <c r="B62" s="35"/>
      <c r="C62" s="37"/>
      <c r="D62" s="37"/>
      <c r="E62" s="37"/>
      <c r="F62" s="37"/>
      <c r="G62" s="37"/>
      <c r="H62" s="37"/>
      <c r="I62" s="37"/>
      <c r="J62" s="37"/>
      <c r="K62" s="37"/>
      <c r="L62" s="37"/>
      <c r="M62" s="37"/>
      <c r="N62" s="37"/>
      <c r="O62" s="37"/>
      <c r="P62" s="37"/>
      <c r="Q62" s="37"/>
      <c r="R62" s="37"/>
      <c r="S62" s="37"/>
      <c r="T62" s="37"/>
      <c r="U62" s="36"/>
    </row>
    <row r="63" spans="2:21" x14ac:dyDescent="0.2">
      <c r="B63" s="35"/>
      <c r="C63" s="37"/>
      <c r="D63" s="37"/>
      <c r="E63" s="37"/>
      <c r="F63" s="37"/>
      <c r="G63" s="37"/>
      <c r="H63" s="37"/>
      <c r="I63" s="37"/>
      <c r="J63" s="37"/>
      <c r="K63" s="37"/>
      <c r="L63" s="37"/>
      <c r="M63" s="37"/>
      <c r="N63" s="37"/>
      <c r="O63" s="37"/>
      <c r="P63" s="37"/>
      <c r="Q63" s="37"/>
      <c r="R63" s="37"/>
      <c r="S63" s="37"/>
      <c r="T63" s="37"/>
      <c r="U63" s="36"/>
    </row>
    <row r="64" spans="2:21" x14ac:dyDescent="0.2">
      <c r="B64" s="35"/>
      <c r="C64" s="37"/>
      <c r="D64" s="37"/>
      <c r="E64" s="37"/>
      <c r="F64" s="37"/>
      <c r="G64" s="37"/>
      <c r="H64" s="37"/>
      <c r="I64" s="37"/>
      <c r="J64" s="37"/>
      <c r="K64" s="37"/>
      <c r="L64" s="37"/>
      <c r="M64" s="37"/>
      <c r="N64" s="37"/>
      <c r="O64" s="37"/>
      <c r="P64" s="37"/>
      <c r="Q64" s="37"/>
      <c r="R64" s="37"/>
      <c r="S64" s="37"/>
      <c r="T64" s="37"/>
      <c r="U64" s="36"/>
    </row>
    <row r="65" spans="2:21" x14ac:dyDescent="0.2">
      <c r="B65" s="35"/>
      <c r="C65" s="37"/>
      <c r="D65" s="37"/>
      <c r="E65" s="37"/>
      <c r="F65" s="37"/>
      <c r="G65" s="37"/>
      <c r="H65" s="37"/>
      <c r="I65" s="37"/>
      <c r="J65" s="37"/>
      <c r="K65" s="37"/>
      <c r="L65" s="37"/>
      <c r="M65" s="37"/>
      <c r="N65" s="37"/>
      <c r="O65" s="37"/>
      <c r="P65" s="37"/>
      <c r="Q65" s="37"/>
      <c r="R65" s="37"/>
      <c r="S65" s="37"/>
      <c r="T65" s="37"/>
      <c r="U65" s="36"/>
    </row>
    <row r="66" spans="2:21" x14ac:dyDescent="0.2">
      <c r="B66" s="35"/>
      <c r="C66" s="37"/>
      <c r="D66" s="37"/>
      <c r="E66" s="37"/>
      <c r="F66" s="37"/>
      <c r="G66" s="37"/>
      <c r="H66" s="37"/>
      <c r="I66" s="37"/>
      <c r="J66" s="37"/>
      <c r="K66" s="37"/>
      <c r="L66" s="37"/>
      <c r="M66" s="37"/>
      <c r="N66" s="37"/>
      <c r="O66" s="37"/>
      <c r="P66" s="37"/>
      <c r="Q66" s="37"/>
      <c r="R66" s="37"/>
      <c r="S66" s="37"/>
      <c r="T66" s="37"/>
      <c r="U66" s="36"/>
    </row>
    <row r="67" spans="2:21" x14ac:dyDescent="0.2">
      <c r="B67" s="35"/>
      <c r="C67" s="37"/>
      <c r="D67" s="37"/>
      <c r="E67" s="37"/>
      <c r="F67" s="37"/>
      <c r="G67" s="37"/>
      <c r="H67" s="37"/>
      <c r="I67" s="37"/>
      <c r="J67" s="37"/>
      <c r="K67" s="37"/>
      <c r="L67" s="37"/>
      <c r="M67" s="37"/>
      <c r="N67" s="37"/>
      <c r="O67" s="37"/>
      <c r="P67" s="37"/>
      <c r="Q67" s="37"/>
      <c r="R67" s="37"/>
      <c r="S67" s="37"/>
      <c r="T67" s="37"/>
      <c r="U67" s="36"/>
    </row>
    <row r="68" spans="2:21" x14ac:dyDescent="0.2">
      <c r="B68" s="35"/>
      <c r="C68" s="37"/>
      <c r="D68" s="37"/>
      <c r="E68" s="37"/>
      <c r="F68" s="37"/>
      <c r="G68" s="37"/>
      <c r="H68" s="37"/>
      <c r="I68" s="37"/>
      <c r="J68" s="37"/>
      <c r="K68" s="37"/>
      <c r="L68" s="37"/>
      <c r="M68" s="37"/>
      <c r="N68" s="37"/>
      <c r="O68" s="37"/>
      <c r="P68" s="37"/>
      <c r="Q68" s="37"/>
      <c r="R68" s="37"/>
      <c r="S68" s="37"/>
      <c r="T68" s="37"/>
      <c r="U68" s="36"/>
    </row>
    <row r="69" spans="2:21" x14ac:dyDescent="0.2">
      <c r="B69" s="35"/>
      <c r="C69" s="37"/>
      <c r="D69" s="37"/>
      <c r="E69" s="37"/>
      <c r="F69" s="37"/>
      <c r="G69" s="37"/>
      <c r="H69" s="37"/>
      <c r="I69" s="37"/>
      <c r="J69" s="37"/>
      <c r="K69" s="37"/>
      <c r="L69" s="37"/>
      <c r="M69" s="37"/>
      <c r="N69" s="37"/>
      <c r="O69" s="37"/>
      <c r="P69" s="37"/>
      <c r="Q69" s="37"/>
      <c r="R69" s="37"/>
      <c r="S69" s="37"/>
      <c r="T69" s="37"/>
      <c r="U69" s="36"/>
    </row>
    <row r="70" spans="2:21" x14ac:dyDescent="0.2">
      <c r="B70" s="35"/>
      <c r="C70" s="37"/>
      <c r="D70" s="37"/>
      <c r="E70" s="37"/>
      <c r="F70" s="37"/>
      <c r="G70" s="37"/>
      <c r="H70" s="37"/>
      <c r="I70" s="37"/>
      <c r="J70" s="37"/>
      <c r="K70" s="37"/>
      <c r="L70" s="37"/>
      <c r="M70" s="37"/>
      <c r="N70" s="37"/>
      <c r="O70" s="37"/>
      <c r="P70" s="37"/>
      <c r="Q70" s="37"/>
      <c r="R70" s="37"/>
      <c r="S70" s="37"/>
      <c r="T70" s="37"/>
      <c r="U70" s="36"/>
    </row>
    <row r="71" spans="2:21" x14ac:dyDescent="0.2">
      <c r="B71" s="35"/>
      <c r="C71" s="37"/>
      <c r="D71" s="37"/>
      <c r="E71" s="37"/>
      <c r="F71" s="37"/>
      <c r="G71" s="37"/>
      <c r="H71" s="37"/>
      <c r="I71" s="37"/>
      <c r="J71" s="37"/>
      <c r="K71" s="37"/>
      <c r="L71" s="37"/>
      <c r="M71" s="37"/>
      <c r="N71" s="37"/>
      <c r="O71" s="37"/>
      <c r="P71" s="37"/>
      <c r="Q71" s="37"/>
      <c r="R71" s="37"/>
      <c r="S71" s="37"/>
      <c r="T71" s="37"/>
      <c r="U71" s="36"/>
    </row>
    <row r="72" spans="2:21" x14ac:dyDescent="0.2">
      <c r="B72" s="35"/>
      <c r="C72" s="37"/>
      <c r="D72" s="37"/>
      <c r="E72" s="37"/>
      <c r="F72" s="37"/>
      <c r="G72" s="37"/>
      <c r="H72" s="37"/>
      <c r="I72" s="37"/>
      <c r="J72" s="37"/>
      <c r="K72" s="37"/>
      <c r="L72" s="37"/>
      <c r="M72" s="37"/>
      <c r="N72" s="37"/>
      <c r="O72" s="37"/>
      <c r="P72" s="37"/>
      <c r="Q72" s="37"/>
      <c r="R72" s="37"/>
      <c r="S72" s="37"/>
      <c r="T72" s="37"/>
      <c r="U72" s="36"/>
    </row>
    <row r="73" spans="2:21" x14ac:dyDescent="0.2">
      <c r="B73" s="35"/>
      <c r="C73" s="37"/>
      <c r="D73" s="37"/>
      <c r="E73" s="37"/>
      <c r="F73" s="37"/>
      <c r="G73" s="37"/>
      <c r="H73" s="37"/>
      <c r="I73" s="37"/>
      <c r="J73" s="37"/>
      <c r="K73" s="37"/>
      <c r="L73" s="37"/>
      <c r="M73" s="37"/>
      <c r="N73" s="37"/>
      <c r="O73" s="37"/>
      <c r="P73" s="37"/>
      <c r="Q73" s="37"/>
      <c r="R73" s="37"/>
      <c r="S73" s="37"/>
      <c r="T73" s="37"/>
      <c r="U73" s="36"/>
    </row>
    <row r="74" spans="2:21" x14ac:dyDescent="0.2">
      <c r="B74" s="35"/>
      <c r="C74" s="37"/>
      <c r="D74" s="37"/>
      <c r="E74" s="37"/>
      <c r="F74" s="37"/>
      <c r="G74" s="37"/>
      <c r="H74" s="37"/>
      <c r="I74" s="37"/>
      <c r="J74" s="37"/>
      <c r="K74" s="37"/>
      <c r="L74" s="37"/>
      <c r="M74" s="37"/>
      <c r="N74" s="37"/>
      <c r="O74" s="37"/>
      <c r="P74" s="37"/>
      <c r="Q74" s="37"/>
      <c r="R74" s="37"/>
      <c r="S74" s="37"/>
      <c r="T74" s="37"/>
      <c r="U74" s="36"/>
    </row>
    <row r="75" spans="2:21" x14ac:dyDescent="0.2">
      <c r="B75" s="35"/>
      <c r="C75" s="37"/>
      <c r="D75" s="37"/>
      <c r="E75" s="37"/>
      <c r="F75" s="37"/>
      <c r="G75" s="37"/>
      <c r="H75" s="37"/>
      <c r="I75" s="37"/>
      <c r="J75" s="37"/>
      <c r="K75" s="37"/>
      <c r="L75" s="37"/>
      <c r="M75" s="37"/>
      <c r="N75" s="37"/>
      <c r="O75" s="37"/>
      <c r="P75" s="37"/>
      <c r="Q75" s="37"/>
      <c r="R75" s="37"/>
      <c r="S75" s="37"/>
      <c r="T75" s="37"/>
      <c r="U75" s="36"/>
    </row>
    <row r="76" spans="2:21" x14ac:dyDescent="0.2">
      <c r="B76" s="35"/>
      <c r="C76" s="37"/>
      <c r="D76" s="37"/>
      <c r="E76" s="37"/>
      <c r="F76" s="37"/>
      <c r="G76" s="37"/>
      <c r="H76" s="37"/>
      <c r="I76" s="37"/>
      <c r="J76" s="37"/>
      <c r="K76" s="367" t="s">
        <v>182</v>
      </c>
      <c r="L76" s="367"/>
      <c r="M76" s="367"/>
      <c r="N76" s="367"/>
      <c r="O76" s="37"/>
      <c r="P76" s="37"/>
      <c r="Q76" s="37"/>
      <c r="R76" s="37"/>
      <c r="S76" s="37"/>
      <c r="T76" s="37"/>
      <c r="U76" s="36"/>
    </row>
    <row r="77" spans="2:21" ht="15" x14ac:dyDescent="0.25">
      <c r="B77" s="35"/>
      <c r="C77" s="37"/>
      <c r="D77" s="37"/>
      <c r="E77" s="37"/>
      <c r="F77" s="37"/>
      <c r="G77" s="37"/>
      <c r="H77" s="37"/>
      <c r="I77" s="37"/>
      <c r="J77" s="37"/>
      <c r="K77" s="369" t="str">
        <f>+Autodiagnóstico!C22</f>
        <v xml:space="preserve">TIC para Servicios </v>
      </c>
      <c r="L77" s="369" t="str">
        <f>+Autodiagnóstico!C33</f>
        <v>TIC para la gestión</v>
      </c>
      <c r="M77" s="369"/>
      <c r="N77" s="369"/>
      <c r="O77" s="37"/>
      <c r="P77" s="37"/>
      <c r="Q77" s="37"/>
      <c r="R77" s="37"/>
      <c r="S77" s="37"/>
      <c r="T77" s="37"/>
      <c r="U77" s="36"/>
    </row>
    <row r="78" spans="2:21" x14ac:dyDescent="0.2">
      <c r="B78" s="35"/>
      <c r="C78" s="37"/>
      <c r="D78" s="37"/>
      <c r="E78" s="37"/>
      <c r="F78" s="37"/>
      <c r="G78" s="37"/>
      <c r="H78" s="37"/>
      <c r="I78" s="37"/>
      <c r="J78" s="37"/>
      <c r="K78" s="37"/>
      <c r="L78" s="37"/>
      <c r="M78" s="37"/>
      <c r="N78" s="37"/>
      <c r="O78" s="37"/>
      <c r="P78" s="37"/>
      <c r="Q78" s="37"/>
      <c r="R78" s="37"/>
      <c r="S78" s="37"/>
      <c r="T78" s="37"/>
      <c r="U78" s="36"/>
    </row>
    <row r="79" spans="2:21" x14ac:dyDescent="0.2">
      <c r="B79" s="35"/>
      <c r="C79" s="37"/>
      <c r="D79" s="37"/>
      <c r="E79" s="37"/>
      <c r="F79" s="37"/>
      <c r="G79" s="37"/>
      <c r="H79" s="37"/>
      <c r="I79" s="37"/>
      <c r="M79" s="37"/>
      <c r="N79" s="37"/>
      <c r="O79" s="37"/>
      <c r="P79" s="37"/>
      <c r="Q79" s="37"/>
      <c r="R79" s="37"/>
      <c r="S79" s="37"/>
      <c r="T79" s="37"/>
      <c r="U79" s="36"/>
    </row>
    <row r="80" spans="2:21" x14ac:dyDescent="0.2">
      <c r="B80" s="35"/>
      <c r="C80" s="37"/>
      <c r="D80" s="37"/>
      <c r="E80" s="37"/>
      <c r="F80" s="37"/>
      <c r="G80" s="37"/>
      <c r="H80" s="37"/>
      <c r="I80" s="37"/>
      <c r="J80" s="37"/>
      <c r="K80" s="37" t="s">
        <v>181</v>
      </c>
      <c r="L80" s="37" t="s">
        <v>12</v>
      </c>
      <c r="M80" s="37" t="s">
        <v>183</v>
      </c>
      <c r="N80" s="37"/>
      <c r="O80" s="37"/>
      <c r="P80" s="37"/>
      <c r="Q80" s="37"/>
      <c r="R80" s="37"/>
      <c r="S80" s="37"/>
      <c r="T80" s="37"/>
      <c r="U80" s="36"/>
    </row>
    <row r="81" spans="2:21" x14ac:dyDescent="0.2">
      <c r="B81" s="35"/>
      <c r="C81" s="37"/>
      <c r="D81" s="37"/>
      <c r="E81" s="37"/>
      <c r="F81" s="37"/>
      <c r="G81" s="37"/>
      <c r="H81" s="37"/>
      <c r="I81" s="37"/>
      <c r="J81" s="37"/>
      <c r="K81" s="37" t="str">
        <f>+Autodiagnóstico!E22</f>
        <v>Indicadores de Proceso
Logro: Servicios centrados en el usuario</v>
      </c>
      <c r="L81" s="37">
        <v>100</v>
      </c>
      <c r="M81" s="38">
        <f>+Autodiagnóstico!F22</f>
        <v>42.5</v>
      </c>
      <c r="N81" s="37"/>
      <c r="O81" s="37"/>
      <c r="P81" s="37"/>
      <c r="Q81" s="37"/>
      <c r="R81" s="37"/>
      <c r="S81" s="37"/>
      <c r="T81" s="37"/>
      <c r="U81" s="36"/>
    </row>
    <row r="82" spans="2:21" x14ac:dyDescent="0.2">
      <c r="B82" s="35"/>
      <c r="C82" s="37"/>
      <c r="D82" s="37"/>
      <c r="E82" s="37"/>
      <c r="F82" s="37"/>
      <c r="G82" s="37"/>
      <c r="H82" s="37"/>
      <c r="I82" s="37"/>
      <c r="J82" s="37"/>
      <c r="K82" s="37" t="str">
        <f>+Autodiagnóstico!E26</f>
        <v>Indicadores de Proceso
Logro: Sistema integrado de PQRD</v>
      </c>
      <c r="L82" s="37">
        <v>100</v>
      </c>
      <c r="M82" s="38">
        <f>+Autodiagnóstico!F26</f>
        <v>86.666666666666671</v>
      </c>
      <c r="N82" s="37"/>
      <c r="O82" s="37"/>
      <c r="P82" s="37"/>
      <c r="Q82" s="37"/>
      <c r="R82" s="37"/>
      <c r="S82" s="37"/>
      <c r="T82" s="37"/>
      <c r="U82" s="36"/>
    </row>
    <row r="83" spans="2:21" x14ac:dyDescent="0.2">
      <c r="B83" s="35"/>
      <c r="C83" s="37"/>
      <c r="D83" s="37"/>
      <c r="E83" s="37"/>
      <c r="F83" s="37"/>
      <c r="G83" s="37"/>
      <c r="H83" s="37"/>
      <c r="I83" s="37"/>
      <c r="J83" s="37"/>
      <c r="K83" s="37" t="str">
        <f>+Autodiagnóstico!E29</f>
        <v xml:space="preserve">Indicadores de Proceso
Logro: Trámites y servicios en línea </v>
      </c>
      <c r="L83" s="37">
        <v>100</v>
      </c>
      <c r="M83" s="37">
        <f>+Autodiagnóstico!F29</f>
        <v>30</v>
      </c>
      <c r="N83" s="37"/>
      <c r="O83" s="37"/>
      <c r="P83" s="37"/>
      <c r="Q83" s="37"/>
      <c r="R83" s="37"/>
      <c r="S83" s="37"/>
      <c r="T83" s="37"/>
      <c r="U83" s="36"/>
    </row>
    <row r="84" spans="2:21" x14ac:dyDescent="0.2">
      <c r="B84" s="35"/>
      <c r="C84" s="37"/>
      <c r="D84" s="37"/>
      <c r="E84" s="37"/>
      <c r="F84" s="37"/>
      <c r="G84" s="37"/>
      <c r="H84" s="37"/>
      <c r="I84" s="37"/>
      <c r="J84" s="37"/>
      <c r="K84" s="37" t="str">
        <f>+Autodiagnóstico!E31</f>
        <v>Indicadores de Resultado
TIC para Servicios</v>
      </c>
      <c r="L84" s="37">
        <v>100</v>
      </c>
      <c r="M84" s="38">
        <f>+Autodiagnóstico!F31</f>
        <v>30</v>
      </c>
      <c r="N84" s="37"/>
      <c r="O84" s="37"/>
      <c r="P84" s="37"/>
      <c r="Q84" s="37"/>
      <c r="R84" s="37"/>
      <c r="S84" s="37"/>
      <c r="T84" s="37"/>
      <c r="U84" s="36"/>
    </row>
    <row r="85" spans="2:21" x14ac:dyDescent="0.2">
      <c r="B85" s="35"/>
      <c r="C85" s="37"/>
      <c r="D85" s="37"/>
      <c r="E85" s="37"/>
      <c r="F85" s="37"/>
      <c r="G85" s="37"/>
      <c r="H85" s="37"/>
      <c r="I85" s="37"/>
      <c r="J85" s="37"/>
      <c r="K85" s="37"/>
      <c r="L85" s="37"/>
      <c r="M85" s="37"/>
      <c r="N85" s="37"/>
      <c r="O85" s="37"/>
      <c r="P85" s="37"/>
      <c r="Q85" s="37"/>
      <c r="R85" s="37"/>
      <c r="S85" s="37"/>
      <c r="T85" s="37"/>
      <c r="U85" s="36"/>
    </row>
    <row r="86" spans="2:21" x14ac:dyDescent="0.2">
      <c r="B86" s="35"/>
      <c r="C86" s="37"/>
      <c r="D86" s="37"/>
      <c r="E86" s="37"/>
      <c r="F86" s="37"/>
      <c r="G86" s="37"/>
      <c r="H86" s="37"/>
      <c r="I86" s="37"/>
      <c r="J86" s="37"/>
      <c r="K86" s="37"/>
      <c r="L86" s="37"/>
      <c r="M86" s="37"/>
      <c r="N86" s="37"/>
      <c r="O86" s="37"/>
      <c r="P86" s="37"/>
      <c r="Q86" s="37"/>
      <c r="R86" s="37"/>
      <c r="S86" s="37"/>
      <c r="T86" s="37"/>
      <c r="U86" s="36"/>
    </row>
    <row r="87" spans="2:21" x14ac:dyDescent="0.2">
      <c r="B87" s="35"/>
      <c r="C87" s="37"/>
      <c r="D87" s="37"/>
      <c r="E87" s="37"/>
      <c r="F87" s="37"/>
      <c r="G87" s="37"/>
      <c r="H87" s="37"/>
      <c r="I87" s="37"/>
      <c r="J87" s="37"/>
      <c r="K87" s="37"/>
      <c r="L87" s="37"/>
      <c r="M87" s="37"/>
      <c r="N87" s="37"/>
      <c r="O87" s="37"/>
      <c r="P87" s="37"/>
      <c r="Q87" s="37"/>
      <c r="R87" s="37"/>
      <c r="S87" s="37"/>
      <c r="T87" s="37"/>
      <c r="U87" s="36"/>
    </row>
    <row r="88" spans="2:21" x14ac:dyDescent="0.2">
      <c r="B88" s="35"/>
      <c r="C88" s="37"/>
      <c r="D88" s="37"/>
      <c r="E88" s="37"/>
      <c r="F88" s="37"/>
      <c r="G88" s="37"/>
      <c r="H88" s="37"/>
      <c r="I88" s="37"/>
      <c r="J88" s="37"/>
      <c r="K88" s="37"/>
      <c r="L88" s="37"/>
      <c r="M88" s="37"/>
      <c r="N88" s="37"/>
      <c r="O88" s="37"/>
      <c r="P88" s="37"/>
      <c r="Q88" s="37"/>
      <c r="R88" s="37"/>
      <c r="S88" s="37"/>
      <c r="T88" s="37"/>
      <c r="U88" s="36"/>
    </row>
    <row r="89" spans="2:21" x14ac:dyDescent="0.2">
      <c r="B89" s="35"/>
      <c r="C89" s="37"/>
      <c r="D89" s="37"/>
      <c r="E89" s="37"/>
      <c r="F89" s="37"/>
      <c r="G89" s="37"/>
      <c r="H89" s="37"/>
      <c r="I89" s="37"/>
      <c r="J89" s="37"/>
      <c r="K89" s="37"/>
      <c r="L89" s="37"/>
      <c r="M89" s="37"/>
      <c r="N89" s="37"/>
      <c r="O89" s="37"/>
      <c r="P89" s="37"/>
      <c r="Q89" s="37"/>
      <c r="R89" s="37"/>
      <c r="S89" s="37"/>
      <c r="T89" s="37"/>
      <c r="U89" s="36"/>
    </row>
    <row r="90" spans="2:21" x14ac:dyDescent="0.2">
      <c r="B90" s="35"/>
      <c r="C90" s="37"/>
      <c r="D90" s="37"/>
      <c r="E90" s="37"/>
      <c r="F90" s="37"/>
      <c r="G90" s="37"/>
      <c r="H90" s="37"/>
      <c r="I90" s="37"/>
      <c r="J90" s="37"/>
      <c r="K90" s="37"/>
      <c r="L90" s="37"/>
      <c r="M90" s="37"/>
      <c r="N90" s="37"/>
      <c r="O90" s="37"/>
      <c r="P90" s="37"/>
      <c r="Q90" s="37"/>
      <c r="R90" s="37"/>
      <c r="S90" s="37"/>
      <c r="T90" s="37"/>
      <c r="U90" s="36"/>
    </row>
    <row r="91" spans="2:21" x14ac:dyDescent="0.2">
      <c r="B91" s="35"/>
      <c r="C91" s="37"/>
      <c r="D91" s="37"/>
      <c r="E91" s="37"/>
      <c r="F91" s="37"/>
      <c r="G91" s="37"/>
      <c r="H91" s="37"/>
      <c r="I91" s="37"/>
      <c r="J91" s="37"/>
      <c r="K91" s="37"/>
      <c r="L91" s="37"/>
      <c r="M91" s="37"/>
      <c r="N91" s="37"/>
      <c r="O91" s="37"/>
      <c r="P91" s="37"/>
      <c r="Q91" s="37"/>
      <c r="R91" s="37"/>
      <c r="S91" s="37"/>
      <c r="T91" s="37"/>
      <c r="U91" s="36"/>
    </row>
    <row r="92" spans="2:21" x14ac:dyDescent="0.2">
      <c r="B92" s="35"/>
      <c r="C92" s="37"/>
      <c r="D92" s="37"/>
      <c r="E92" s="37"/>
      <c r="F92" s="37"/>
      <c r="G92" s="37"/>
      <c r="H92" s="37"/>
      <c r="I92" s="37"/>
      <c r="J92" s="37"/>
      <c r="K92" s="37"/>
      <c r="L92" s="37"/>
      <c r="M92" s="37"/>
      <c r="N92" s="37"/>
      <c r="O92" s="37"/>
      <c r="P92" s="37"/>
      <c r="Q92" s="37"/>
      <c r="R92" s="37"/>
      <c r="S92" s="37"/>
      <c r="T92" s="37"/>
      <c r="U92" s="36"/>
    </row>
    <row r="93" spans="2:21" x14ac:dyDescent="0.2">
      <c r="B93" s="35"/>
      <c r="C93" s="37"/>
      <c r="D93" s="37"/>
      <c r="E93" s="37"/>
      <c r="F93" s="37"/>
      <c r="G93" s="37"/>
      <c r="H93" s="37"/>
      <c r="I93" s="37"/>
      <c r="J93" s="37"/>
      <c r="K93" s="37"/>
      <c r="L93" s="37"/>
      <c r="M93" s="37"/>
      <c r="N93" s="37"/>
      <c r="O93" s="37"/>
      <c r="P93" s="37"/>
      <c r="Q93" s="37"/>
      <c r="R93" s="37"/>
      <c r="S93" s="37"/>
      <c r="T93" s="37"/>
      <c r="U93" s="36"/>
    </row>
    <row r="94" spans="2:21" x14ac:dyDescent="0.2">
      <c r="B94" s="35"/>
      <c r="C94" s="37"/>
      <c r="D94" s="37"/>
      <c r="E94" s="37"/>
      <c r="F94" s="37"/>
      <c r="G94" s="37"/>
      <c r="H94" s="37"/>
      <c r="I94" s="37"/>
      <c r="J94" s="37"/>
      <c r="K94" s="37"/>
      <c r="L94" s="37"/>
      <c r="M94" s="37"/>
      <c r="N94" s="37"/>
      <c r="O94" s="37"/>
      <c r="P94" s="37"/>
      <c r="Q94" s="37"/>
      <c r="R94" s="37"/>
      <c r="S94" s="37"/>
      <c r="T94" s="37"/>
      <c r="U94" s="36"/>
    </row>
    <row r="95" spans="2:21" x14ac:dyDescent="0.2">
      <c r="B95" s="35"/>
      <c r="C95" s="37"/>
      <c r="D95" s="37"/>
      <c r="E95" s="37"/>
      <c r="F95" s="37"/>
      <c r="G95" s="37"/>
      <c r="H95" s="37"/>
      <c r="I95" s="37"/>
      <c r="J95" s="37"/>
      <c r="K95" s="37"/>
      <c r="L95" s="37"/>
      <c r="M95" s="37"/>
      <c r="N95" s="37"/>
      <c r="O95" s="37"/>
      <c r="P95" s="37"/>
      <c r="Q95" s="37"/>
      <c r="R95" s="37"/>
      <c r="S95" s="37"/>
      <c r="T95" s="37"/>
      <c r="U95" s="36"/>
    </row>
    <row r="96" spans="2:21" x14ac:dyDescent="0.2">
      <c r="B96" s="35"/>
      <c r="C96" s="37"/>
      <c r="D96" s="37"/>
      <c r="E96" s="37"/>
      <c r="F96" s="37"/>
      <c r="G96" s="37"/>
      <c r="H96" s="37"/>
      <c r="I96" s="37"/>
      <c r="J96" s="37"/>
      <c r="K96" s="37"/>
      <c r="L96" s="37"/>
      <c r="M96" s="37"/>
      <c r="N96" s="37"/>
      <c r="O96" s="37"/>
      <c r="P96" s="37"/>
      <c r="Q96" s="37"/>
      <c r="R96" s="37"/>
      <c r="S96" s="37"/>
      <c r="T96" s="37"/>
      <c r="U96" s="36"/>
    </row>
    <row r="97" spans="2:21" x14ac:dyDescent="0.2">
      <c r="B97" s="35"/>
      <c r="C97" s="37"/>
      <c r="D97" s="37"/>
      <c r="E97" s="37"/>
      <c r="F97" s="37"/>
      <c r="G97" s="37"/>
      <c r="H97" s="37"/>
      <c r="I97" s="37"/>
      <c r="J97" s="37"/>
      <c r="K97" s="37"/>
      <c r="L97" s="37"/>
      <c r="M97" s="37"/>
      <c r="N97" s="37"/>
      <c r="O97" s="37"/>
      <c r="P97" s="37"/>
      <c r="Q97" s="37"/>
      <c r="R97" s="37"/>
      <c r="S97" s="37"/>
      <c r="T97" s="37"/>
      <c r="U97" s="36"/>
    </row>
    <row r="98" spans="2:21" x14ac:dyDescent="0.2">
      <c r="B98" s="35"/>
      <c r="C98" s="37"/>
      <c r="D98" s="37"/>
      <c r="E98" s="37"/>
      <c r="F98" s="37"/>
      <c r="G98" s="37"/>
      <c r="H98" s="37"/>
      <c r="I98" s="37"/>
      <c r="J98" s="37"/>
      <c r="K98" s="37"/>
      <c r="L98" s="37"/>
      <c r="M98" s="37"/>
      <c r="N98" s="37"/>
      <c r="O98" s="37"/>
      <c r="P98" s="37"/>
      <c r="Q98" s="37"/>
      <c r="R98" s="37"/>
      <c r="S98" s="37"/>
      <c r="T98" s="37"/>
      <c r="U98" s="36"/>
    </row>
    <row r="99" spans="2:21" x14ac:dyDescent="0.2">
      <c r="B99" s="35"/>
      <c r="C99" s="37"/>
      <c r="D99" s="37"/>
      <c r="E99" s="37"/>
      <c r="F99" s="37"/>
      <c r="G99" s="37"/>
      <c r="H99" s="37"/>
      <c r="I99" s="37"/>
      <c r="J99" s="37"/>
      <c r="K99" s="37"/>
      <c r="L99" s="37"/>
      <c r="M99" s="37"/>
      <c r="N99" s="37"/>
      <c r="O99" s="37"/>
      <c r="P99" s="37"/>
      <c r="Q99" s="37"/>
      <c r="R99" s="37"/>
      <c r="S99" s="37"/>
      <c r="T99" s="37"/>
      <c r="U99" s="36"/>
    </row>
    <row r="100" spans="2:21" x14ac:dyDescent="0.2">
      <c r="B100" s="35"/>
      <c r="C100" s="37"/>
      <c r="D100" s="37"/>
      <c r="E100" s="37"/>
      <c r="F100" s="37"/>
      <c r="G100" s="37"/>
      <c r="H100" s="37"/>
      <c r="I100" s="37"/>
      <c r="J100" s="37"/>
      <c r="K100" s="37"/>
      <c r="L100" s="37"/>
      <c r="M100" s="37"/>
      <c r="N100" s="37"/>
      <c r="O100" s="37"/>
      <c r="P100" s="37"/>
      <c r="Q100" s="37"/>
      <c r="R100" s="37"/>
      <c r="S100" s="37"/>
      <c r="T100" s="37"/>
      <c r="U100" s="36"/>
    </row>
    <row r="101" spans="2:21" x14ac:dyDescent="0.2">
      <c r="B101" s="35"/>
      <c r="C101" s="37"/>
      <c r="D101" s="37"/>
      <c r="E101" s="37"/>
      <c r="F101" s="37"/>
      <c r="G101" s="37"/>
      <c r="H101" s="37"/>
      <c r="I101" s="37"/>
      <c r="J101" s="37"/>
      <c r="K101" s="37"/>
      <c r="L101" s="37"/>
      <c r="M101" s="37"/>
      <c r="N101" s="37"/>
      <c r="O101" s="37"/>
      <c r="P101" s="37"/>
      <c r="Q101" s="37"/>
      <c r="R101" s="37"/>
      <c r="S101" s="37"/>
      <c r="T101" s="37"/>
      <c r="U101" s="36"/>
    </row>
    <row r="102" spans="2:21" x14ac:dyDescent="0.2">
      <c r="B102" s="35"/>
      <c r="C102" s="37"/>
      <c r="D102" s="37"/>
      <c r="E102" s="37"/>
      <c r="F102" s="37"/>
      <c r="G102" s="37"/>
      <c r="H102" s="37"/>
      <c r="I102" s="37"/>
      <c r="J102" s="37"/>
      <c r="K102" s="367" t="s">
        <v>184</v>
      </c>
      <c r="L102" s="367"/>
      <c r="M102" s="367"/>
      <c r="N102" s="367"/>
      <c r="O102" s="37"/>
      <c r="P102" s="37"/>
      <c r="Q102" s="37"/>
      <c r="R102" s="37"/>
      <c r="S102" s="37"/>
      <c r="T102" s="37"/>
      <c r="U102" s="36"/>
    </row>
    <row r="103" spans="2:21" ht="15" x14ac:dyDescent="0.25">
      <c r="B103" s="35"/>
      <c r="C103" s="37"/>
      <c r="D103" s="37"/>
      <c r="E103" s="37"/>
      <c r="F103" s="37"/>
      <c r="G103" s="37"/>
      <c r="H103" s="37"/>
      <c r="I103" s="37"/>
      <c r="J103" s="37"/>
      <c r="K103" s="369" t="str">
        <f>+Autodiagnóstico!C33</f>
        <v>TIC para la gestión</v>
      </c>
      <c r="L103" s="369">
        <f>+Autodiagnóstico!C59</f>
        <v>0</v>
      </c>
      <c r="M103" s="369"/>
      <c r="N103" s="369"/>
      <c r="O103" s="37"/>
      <c r="P103" s="37"/>
      <c r="Q103" s="37"/>
      <c r="R103" s="37"/>
      <c r="S103" s="37"/>
      <c r="T103" s="37"/>
      <c r="U103" s="36"/>
    </row>
    <row r="104" spans="2:21" x14ac:dyDescent="0.2">
      <c r="B104" s="35"/>
      <c r="C104" s="37"/>
      <c r="D104" s="37"/>
      <c r="E104" s="37"/>
      <c r="F104" s="37"/>
      <c r="G104" s="37"/>
      <c r="H104" s="37"/>
      <c r="I104" s="37"/>
      <c r="J104" s="37"/>
      <c r="K104" s="37"/>
      <c r="L104" s="37"/>
      <c r="M104" s="37"/>
      <c r="N104" s="37"/>
      <c r="O104" s="37"/>
      <c r="P104" s="37"/>
      <c r="Q104" s="37"/>
      <c r="R104" s="37"/>
      <c r="S104" s="37"/>
      <c r="T104" s="37"/>
      <c r="U104" s="36"/>
    </row>
    <row r="105" spans="2:21" x14ac:dyDescent="0.2">
      <c r="B105" s="35"/>
      <c r="C105" s="37"/>
      <c r="D105" s="37"/>
      <c r="E105" s="37"/>
      <c r="F105" s="37"/>
      <c r="G105" s="37"/>
      <c r="H105" s="37"/>
      <c r="I105" s="37"/>
      <c r="J105" s="37"/>
      <c r="K105" s="37"/>
      <c r="L105" s="37"/>
      <c r="M105" s="37"/>
      <c r="N105" s="37"/>
      <c r="O105" s="37"/>
      <c r="P105" s="37"/>
      <c r="Q105" s="37"/>
      <c r="R105" s="37"/>
      <c r="S105" s="37"/>
      <c r="T105" s="37"/>
      <c r="U105" s="36"/>
    </row>
    <row r="106" spans="2:21" x14ac:dyDescent="0.2">
      <c r="B106" s="35"/>
      <c r="C106" s="37"/>
      <c r="D106" s="37"/>
      <c r="E106" s="37"/>
      <c r="F106" s="37"/>
      <c r="G106" s="37"/>
      <c r="H106" s="37"/>
      <c r="I106" s="37"/>
      <c r="J106" s="37"/>
      <c r="K106" s="37" t="s">
        <v>185</v>
      </c>
      <c r="L106" s="37" t="s">
        <v>15</v>
      </c>
      <c r="M106" s="37" t="s">
        <v>11</v>
      </c>
      <c r="N106" s="37"/>
      <c r="O106" s="37"/>
      <c r="P106" s="37"/>
      <c r="Q106" s="37"/>
      <c r="R106" s="37"/>
      <c r="S106" s="37"/>
      <c r="T106" s="37"/>
      <c r="U106" s="36"/>
    </row>
    <row r="107" spans="2:21" x14ac:dyDescent="0.2">
      <c r="B107" s="35"/>
      <c r="C107" s="37"/>
      <c r="D107" s="37"/>
      <c r="E107" s="37"/>
      <c r="F107" s="37"/>
      <c r="G107" s="37"/>
      <c r="H107" s="37"/>
      <c r="I107" s="37"/>
      <c r="J107" s="37"/>
      <c r="K107" s="37" t="str">
        <f>+Autodiagnóstico!E33</f>
        <v>Indicadores de Proceso
Logro: Estrategia de TI</v>
      </c>
      <c r="L107" s="37">
        <v>100</v>
      </c>
      <c r="M107" s="37">
        <f>+Autodiagnóstico!F33</f>
        <v>30</v>
      </c>
      <c r="N107" s="37"/>
      <c r="O107" s="37"/>
      <c r="P107" s="37"/>
      <c r="Q107" s="37"/>
      <c r="R107" s="37"/>
      <c r="S107" s="37"/>
      <c r="T107" s="37"/>
      <c r="U107" s="36"/>
    </row>
    <row r="108" spans="2:21" ht="15" customHeight="1" x14ac:dyDescent="0.2">
      <c r="B108" s="35"/>
      <c r="C108" s="37"/>
      <c r="D108" s="37"/>
      <c r="E108" s="37"/>
      <c r="F108" s="37"/>
      <c r="G108" s="37"/>
      <c r="H108" s="37"/>
      <c r="I108" s="37"/>
      <c r="J108" s="37"/>
      <c r="K108" s="37" t="str">
        <f>+Autodiagnóstico!E38</f>
        <v>Indicadores de Proceso
Logro: Gobierno de TI</v>
      </c>
      <c r="L108" s="37">
        <v>100</v>
      </c>
      <c r="M108" s="37">
        <f>+Autodiagnóstico!F38</f>
        <v>80</v>
      </c>
      <c r="N108" s="37"/>
      <c r="O108" s="37"/>
      <c r="P108" s="37"/>
      <c r="Q108" s="37"/>
      <c r="R108" s="37"/>
      <c r="S108" s="37"/>
      <c r="T108" s="37"/>
      <c r="U108" s="36"/>
    </row>
    <row r="109" spans="2:21" x14ac:dyDescent="0.2">
      <c r="B109" s="35"/>
      <c r="C109" s="37"/>
      <c r="D109" s="37"/>
      <c r="E109" s="37"/>
      <c r="F109" s="37"/>
      <c r="G109" s="37"/>
      <c r="H109" s="37"/>
      <c r="I109" s="37"/>
      <c r="J109" s="37"/>
      <c r="K109" s="37" t="str">
        <f>+Autodiagnóstico!E42</f>
        <v>Indicadores de Proceso Logro: Información</v>
      </c>
      <c r="L109" s="37">
        <v>100</v>
      </c>
      <c r="M109" s="38">
        <f>+Autodiagnóstico!F42</f>
        <v>65</v>
      </c>
      <c r="N109" s="37"/>
      <c r="O109" s="37"/>
      <c r="P109" s="37"/>
      <c r="Q109" s="37"/>
      <c r="R109" s="37"/>
      <c r="S109" s="37"/>
      <c r="T109" s="37"/>
      <c r="U109" s="36"/>
    </row>
    <row r="110" spans="2:21" x14ac:dyDescent="0.2">
      <c r="B110" s="35"/>
      <c r="C110" s="37"/>
      <c r="D110" s="37"/>
      <c r="E110" s="37"/>
      <c r="F110" s="37"/>
      <c r="G110" s="37"/>
      <c r="H110" s="37"/>
      <c r="I110" s="37"/>
      <c r="J110" s="37"/>
      <c r="K110" s="37" t="str">
        <f>+Autodiagnóstico!E46</f>
        <v>Indicadores de Proceso
Logro: Sistemas de Información</v>
      </c>
      <c r="L110" s="37">
        <v>100</v>
      </c>
      <c r="M110" s="38">
        <f>+Autodiagnóstico!F46</f>
        <v>72.5</v>
      </c>
      <c r="N110" s="37"/>
      <c r="O110" s="37"/>
      <c r="P110" s="37"/>
      <c r="Q110" s="37"/>
      <c r="R110" s="37"/>
      <c r="S110" s="37"/>
      <c r="T110" s="37"/>
      <c r="U110" s="36"/>
    </row>
    <row r="111" spans="2:21" x14ac:dyDescent="0.2">
      <c r="B111" s="35"/>
      <c r="C111" s="37"/>
      <c r="D111" s="37"/>
      <c r="E111" s="37"/>
      <c r="F111" s="37"/>
      <c r="G111" s="37"/>
      <c r="H111" s="37"/>
      <c r="I111" s="37"/>
      <c r="J111" s="37"/>
      <c r="K111" s="37" t="str">
        <f>+Autodiagnóstico!E52</f>
        <v xml:space="preserve">Indicadores de Proceso  Logro: Servicios Tecnológicos
</v>
      </c>
      <c r="L111" s="37">
        <v>100</v>
      </c>
      <c r="M111" s="38">
        <f>+Autodiagnóstico!F52</f>
        <v>61.666666666666664</v>
      </c>
      <c r="N111" s="37"/>
      <c r="O111" s="37"/>
      <c r="P111" s="37"/>
      <c r="Q111" s="37"/>
      <c r="R111" s="37"/>
      <c r="S111" s="37"/>
      <c r="T111" s="37"/>
      <c r="U111" s="36"/>
    </row>
    <row r="112" spans="2:21" x14ac:dyDescent="0.2">
      <c r="B112" s="35"/>
      <c r="C112" s="37"/>
      <c r="D112" s="37"/>
      <c r="E112" s="37"/>
      <c r="F112" s="37"/>
      <c r="G112" s="37"/>
      <c r="H112" s="37"/>
      <c r="I112" s="37"/>
      <c r="J112" s="37"/>
      <c r="K112" s="37" t="str">
        <f>+Autodiagnóstico!E58</f>
        <v>Indicador de Proceso
Logro: Uso y Apropiación</v>
      </c>
      <c r="L112" s="37">
        <v>100</v>
      </c>
      <c r="M112" s="38">
        <f>+Autodiagnóstico!F58</f>
        <v>80</v>
      </c>
      <c r="N112" s="37"/>
      <c r="O112" s="37"/>
      <c r="P112" s="37"/>
      <c r="Q112" s="37"/>
      <c r="R112" s="37"/>
      <c r="S112" s="37"/>
      <c r="T112" s="37"/>
      <c r="U112" s="36"/>
    </row>
    <row r="113" spans="2:21" x14ac:dyDescent="0.2">
      <c r="B113" s="35"/>
      <c r="C113" s="37"/>
      <c r="D113" s="37"/>
      <c r="E113" s="37"/>
      <c r="F113" s="37"/>
      <c r="G113" s="37"/>
      <c r="H113" s="37"/>
      <c r="I113" s="37"/>
      <c r="J113" s="37"/>
      <c r="K113" s="37" t="str">
        <f>+Autodiagnóstico!E59</f>
        <v>Indicador de Proceso
Logro: Capacidades Institucionales</v>
      </c>
      <c r="L113" s="37">
        <v>100</v>
      </c>
      <c r="M113" s="38">
        <f>+Autodiagnóstico!F59</f>
        <v>73.333333333333329</v>
      </c>
      <c r="N113" s="37"/>
      <c r="O113" s="37"/>
      <c r="P113" s="37"/>
      <c r="Q113" s="37"/>
      <c r="R113" s="37"/>
      <c r="S113" s="37"/>
      <c r="T113" s="37"/>
      <c r="U113" s="36"/>
    </row>
    <row r="114" spans="2:21" x14ac:dyDescent="0.2">
      <c r="B114" s="35"/>
      <c r="C114" s="37"/>
      <c r="D114" s="37"/>
      <c r="E114" s="37"/>
      <c r="F114" s="37"/>
      <c r="G114" s="37"/>
      <c r="H114" s="37"/>
      <c r="I114" s="37"/>
      <c r="J114" s="37"/>
      <c r="K114" s="37" t="str">
        <f>+Autodiagnóstico!E63</f>
        <v xml:space="preserve">Indicadores de resultado TIC para la Gestión </v>
      </c>
      <c r="L114" s="37">
        <v>100</v>
      </c>
      <c r="M114" s="38">
        <f>+Autodiagnóstico!F63</f>
        <v>62.5</v>
      </c>
      <c r="N114" s="37"/>
      <c r="O114" s="37"/>
      <c r="P114" s="37"/>
      <c r="Q114" s="37"/>
      <c r="R114" s="37"/>
      <c r="S114" s="37"/>
      <c r="T114" s="37"/>
      <c r="U114" s="36"/>
    </row>
    <row r="115" spans="2:21" x14ac:dyDescent="0.2">
      <c r="B115" s="35"/>
      <c r="C115" s="37"/>
      <c r="D115" s="37"/>
      <c r="E115" s="37"/>
      <c r="F115" s="37"/>
      <c r="G115" s="37"/>
      <c r="H115" s="37"/>
      <c r="I115" s="37"/>
      <c r="J115" s="37"/>
      <c r="K115" s="37"/>
      <c r="L115" s="37"/>
      <c r="M115" s="37"/>
      <c r="N115" s="37"/>
      <c r="O115" s="37"/>
      <c r="P115" s="37"/>
      <c r="Q115" s="37"/>
      <c r="R115" s="37"/>
      <c r="S115" s="37"/>
      <c r="T115" s="37"/>
      <c r="U115" s="36"/>
    </row>
    <row r="116" spans="2:21" x14ac:dyDescent="0.2">
      <c r="B116" s="35"/>
      <c r="C116" s="37"/>
      <c r="D116" s="37"/>
      <c r="E116" s="37"/>
      <c r="F116" s="37"/>
      <c r="G116" s="37"/>
      <c r="H116" s="37"/>
      <c r="I116" s="37"/>
      <c r="J116" s="37"/>
      <c r="K116" s="37"/>
      <c r="L116" s="37"/>
      <c r="M116" s="37"/>
      <c r="N116" s="37"/>
      <c r="O116" s="37"/>
      <c r="P116" s="37"/>
      <c r="Q116" s="37"/>
      <c r="R116" s="37"/>
      <c r="S116" s="37"/>
      <c r="T116" s="37"/>
      <c r="U116" s="36"/>
    </row>
    <row r="117" spans="2:21" x14ac:dyDescent="0.2">
      <c r="B117" s="35"/>
      <c r="C117" s="37"/>
      <c r="D117" s="37"/>
      <c r="E117" s="37"/>
      <c r="F117" s="37"/>
      <c r="G117" s="37"/>
      <c r="H117" s="37"/>
      <c r="I117" s="37"/>
      <c r="J117" s="37"/>
      <c r="K117" s="37"/>
      <c r="L117" s="37"/>
      <c r="M117" s="37"/>
      <c r="N117" s="37"/>
      <c r="O117" s="37"/>
      <c r="P117" s="37"/>
      <c r="Q117" s="37"/>
      <c r="R117" s="37"/>
      <c r="S117" s="37"/>
      <c r="T117" s="37"/>
      <c r="U117" s="36"/>
    </row>
    <row r="118" spans="2:21" x14ac:dyDescent="0.2">
      <c r="B118" s="35"/>
      <c r="C118" s="37"/>
      <c r="D118" s="37"/>
      <c r="E118" s="37"/>
      <c r="F118" s="37"/>
      <c r="G118" s="37"/>
      <c r="H118" s="37"/>
      <c r="I118" s="37"/>
      <c r="J118" s="37"/>
      <c r="K118" s="37"/>
      <c r="L118" s="37"/>
      <c r="M118" s="37"/>
      <c r="N118" s="37"/>
      <c r="O118" s="37"/>
      <c r="P118" s="37"/>
      <c r="Q118" s="37"/>
      <c r="R118" s="37"/>
      <c r="S118" s="37"/>
      <c r="T118" s="37"/>
      <c r="U118" s="36"/>
    </row>
    <row r="119" spans="2:21" x14ac:dyDescent="0.2">
      <c r="B119" s="35"/>
      <c r="C119" s="37"/>
      <c r="D119" s="37"/>
      <c r="E119" s="37"/>
      <c r="F119" s="37"/>
      <c r="G119" s="37"/>
      <c r="H119" s="37"/>
      <c r="I119" s="37"/>
      <c r="J119" s="37"/>
      <c r="K119" s="37"/>
      <c r="L119" s="37"/>
      <c r="M119" s="37"/>
      <c r="N119" s="37"/>
      <c r="O119" s="37"/>
      <c r="P119" s="37"/>
      <c r="Q119" s="37"/>
      <c r="R119" s="37"/>
      <c r="S119" s="37"/>
      <c r="T119" s="37"/>
      <c r="U119" s="36"/>
    </row>
    <row r="120" spans="2:21" x14ac:dyDescent="0.2">
      <c r="B120" s="35"/>
      <c r="C120" s="37"/>
      <c r="D120" s="37"/>
      <c r="E120" s="37"/>
      <c r="F120" s="37"/>
      <c r="G120" s="37"/>
      <c r="H120" s="37"/>
      <c r="I120" s="37"/>
      <c r="J120" s="37"/>
      <c r="K120" s="37"/>
      <c r="L120" s="37"/>
      <c r="M120" s="37"/>
      <c r="N120" s="37"/>
      <c r="O120" s="37"/>
      <c r="P120" s="37"/>
      <c r="Q120" s="37"/>
      <c r="R120" s="37"/>
      <c r="S120" s="37"/>
      <c r="T120" s="37"/>
      <c r="U120" s="36"/>
    </row>
    <row r="121" spans="2:21" x14ac:dyDescent="0.2">
      <c r="B121" s="35"/>
      <c r="C121" s="37"/>
      <c r="D121" s="37"/>
      <c r="E121" s="37"/>
      <c r="F121" s="37"/>
      <c r="G121" s="37"/>
      <c r="H121" s="37"/>
      <c r="I121" s="37"/>
      <c r="J121" s="37"/>
      <c r="K121" s="37"/>
      <c r="L121" s="37"/>
      <c r="M121" s="37"/>
      <c r="N121" s="37"/>
      <c r="O121" s="37"/>
      <c r="P121" s="37"/>
      <c r="Q121" s="37"/>
      <c r="R121" s="37"/>
      <c r="S121" s="37"/>
      <c r="T121" s="37"/>
      <c r="U121" s="36"/>
    </row>
    <row r="122" spans="2:21" x14ac:dyDescent="0.2">
      <c r="B122" s="35"/>
      <c r="C122" s="37"/>
      <c r="D122" s="37"/>
      <c r="E122" s="37"/>
      <c r="F122" s="37"/>
      <c r="G122" s="37"/>
      <c r="H122" s="37"/>
      <c r="I122" s="37"/>
      <c r="J122" s="37"/>
      <c r="K122" s="37"/>
      <c r="L122" s="37"/>
      <c r="M122" s="37"/>
      <c r="N122" s="37"/>
      <c r="O122" s="37"/>
      <c r="P122" s="37"/>
      <c r="Q122" s="37"/>
      <c r="R122" s="37"/>
      <c r="S122" s="37"/>
      <c r="T122" s="37"/>
      <c r="U122" s="36"/>
    </row>
    <row r="123" spans="2:21" x14ac:dyDescent="0.2">
      <c r="B123" s="35"/>
      <c r="C123" s="37"/>
      <c r="D123" s="37"/>
      <c r="E123" s="37"/>
      <c r="F123" s="37"/>
      <c r="G123" s="37"/>
      <c r="H123" s="37"/>
      <c r="I123" s="37"/>
      <c r="J123" s="37"/>
      <c r="K123" s="37"/>
      <c r="L123" s="37"/>
      <c r="M123" s="37"/>
      <c r="N123" s="37"/>
      <c r="O123" s="37"/>
      <c r="P123" s="37"/>
      <c r="Q123" s="37"/>
      <c r="R123" s="37"/>
      <c r="S123" s="37"/>
      <c r="T123" s="37"/>
      <c r="U123" s="36"/>
    </row>
    <row r="124" spans="2:21" x14ac:dyDescent="0.2">
      <c r="B124" s="35"/>
      <c r="C124" s="37"/>
      <c r="D124" s="37"/>
      <c r="E124" s="37"/>
      <c r="F124" s="37"/>
      <c r="G124" s="37"/>
      <c r="H124" s="37"/>
      <c r="I124" s="37"/>
      <c r="J124" s="37"/>
      <c r="K124" s="37"/>
      <c r="L124" s="37"/>
      <c r="M124" s="37"/>
      <c r="N124" s="37"/>
      <c r="O124" s="37"/>
      <c r="P124" s="37"/>
      <c r="Q124" s="37"/>
      <c r="R124" s="37"/>
      <c r="S124" s="37"/>
      <c r="T124" s="37"/>
      <c r="U124" s="36"/>
    </row>
    <row r="125" spans="2:21" x14ac:dyDescent="0.2">
      <c r="B125" s="35"/>
      <c r="C125" s="37"/>
      <c r="D125" s="37"/>
      <c r="E125" s="37"/>
      <c r="F125" s="37"/>
      <c r="G125" s="37"/>
      <c r="H125" s="37"/>
      <c r="I125" s="37"/>
      <c r="J125" s="37"/>
      <c r="K125" s="37"/>
      <c r="L125" s="37"/>
      <c r="M125" s="37"/>
      <c r="N125" s="37"/>
      <c r="O125" s="37"/>
      <c r="P125" s="37"/>
      <c r="Q125" s="37"/>
      <c r="R125" s="37"/>
      <c r="S125" s="37"/>
      <c r="T125" s="37"/>
      <c r="U125" s="36"/>
    </row>
    <row r="126" spans="2:21" x14ac:dyDescent="0.2">
      <c r="B126" s="35"/>
      <c r="C126" s="37"/>
      <c r="D126" s="37"/>
      <c r="E126" s="37"/>
      <c r="F126" s="37"/>
      <c r="G126" s="37"/>
      <c r="H126" s="37"/>
      <c r="I126" s="37"/>
      <c r="J126" s="37"/>
      <c r="K126" s="37"/>
      <c r="L126" s="37"/>
      <c r="M126" s="37"/>
      <c r="N126" s="37"/>
      <c r="O126" s="37"/>
      <c r="P126" s="37"/>
      <c r="Q126" s="37"/>
      <c r="R126" s="37"/>
      <c r="S126" s="37"/>
      <c r="T126" s="37"/>
      <c r="U126" s="36"/>
    </row>
    <row r="127" spans="2:21" x14ac:dyDescent="0.2">
      <c r="B127" s="35"/>
      <c r="C127" s="37"/>
      <c r="D127" s="37"/>
      <c r="E127" s="37"/>
      <c r="F127" s="37"/>
      <c r="G127" s="37"/>
      <c r="H127" s="37"/>
      <c r="I127" s="37"/>
      <c r="J127" s="37"/>
      <c r="K127" s="37"/>
      <c r="L127" s="37"/>
      <c r="M127" s="37"/>
      <c r="N127" s="37"/>
      <c r="O127" s="37"/>
      <c r="P127" s="37"/>
      <c r="Q127" s="37"/>
      <c r="R127" s="37"/>
      <c r="S127" s="37"/>
      <c r="T127" s="37"/>
      <c r="U127" s="36"/>
    </row>
    <row r="128" spans="2:21" x14ac:dyDescent="0.2">
      <c r="B128" s="35"/>
      <c r="C128" s="37"/>
      <c r="D128" s="37"/>
      <c r="E128" s="37"/>
      <c r="F128" s="37"/>
      <c r="G128" s="37"/>
      <c r="H128" s="37"/>
      <c r="I128" s="37"/>
      <c r="J128" s="37"/>
      <c r="K128" s="37"/>
      <c r="L128" s="37"/>
      <c r="M128" s="37"/>
      <c r="N128" s="37"/>
      <c r="O128" s="37"/>
      <c r="P128" s="37"/>
      <c r="Q128" s="37"/>
      <c r="R128" s="37"/>
      <c r="S128" s="37"/>
      <c r="T128" s="37"/>
      <c r="U128" s="36"/>
    </row>
    <row r="129" spans="2:21" x14ac:dyDescent="0.2">
      <c r="B129" s="35"/>
      <c r="C129" s="37"/>
      <c r="D129" s="37"/>
      <c r="E129" s="37"/>
      <c r="F129" s="37"/>
      <c r="G129" s="37"/>
      <c r="H129" s="37"/>
      <c r="I129" s="37"/>
      <c r="J129" s="37"/>
      <c r="K129" s="367" t="s">
        <v>186</v>
      </c>
      <c r="L129" s="367"/>
      <c r="M129" s="367"/>
      <c r="N129" s="367"/>
      <c r="O129" s="37"/>
      <c r="P129" s="37"/>
      <c r="Q129" s="37"/>
      <c r="R129" s="37"/>
      <c r="S129" s="37"/>
      <c r="T129" s="37"/>
      <c r="U129" s="36"/>
    </row>
    <row r="130" spans="2:21" ht="15" x14ac:dyDescent="0.25">
      <c r="B130" s="35"/>
      <c r="C130" s="37"/>
      <c r="D130" s="37"/>
      <c r="E130" s="37"/>
      <c r="F130" s="37"/>
      <c r="G130" s="37"/>
      <c r="H130" s="37"/>
      <c r="I130" s="37"/>
      <c r="J130" s="37"/>
      <c r="K130" s="369" t="str">
        <f>+Autodiagnóstico!C69</f>
        <v xml:space="preserve">Seguridad y privacidad de la información </v>
      </c>
      <c r="L130" s="369">
        <f>+Autodiagnóstico!C86</f>
        <v>0</v>
      </c>
      <c r="M130" s="369"/>
      <c r="N130" s="369"/>
      <c r="O130" s="37"/>
      <c r="P130" s="37"/>
      <c r="Q130" s="37"/>
      <c r="R130" s="37"/>
      <c r="S130" s="37"/>
      <c r="T130" s="37"/>
      <c r="U130" s="36"/>
    </row>
    <row r="131" spans="2:21" x14ac:dyDescent="0.2">
      <c r="B131" s="35"/>
      <c r="C131" s="37"/>
      <c r="D131" s="37"/>
      <c r="E131" s="37"/>
      <c r="F131" s="37"/>
      <c r="G131" s="37"/>
      <c r="H131" s="37"/>
      <c r="I131" s="37"/>
      <c r="J131" s="37"/>
      <c r="K131" s="37"/>
      <c r="L131" s="37"/>
      <c r="M131" s="37"/>
      <c r="N131" s="37"/>
      <c r="O131" s="37"/>
      <c r="P131" s="37"/>
      <c r="Q131" s="37"/>
      <c r="R131" s="37"/>
      <c r="S131" s="37"/>
      <c r="T131" s="37"/>
      <c r="U131" s="36"/>
    </row>
    <row r="132" spans="2:21" x14ac:dyDescent="0.2">
      <c r="B132" s="35"/>
      <c r="C132" s="37"/>
      <c r="D132" s="37"/>
      <c r="E132" s="37"/>
      <c r="F132" s="37"/>
      <c r="G132" s="37"/>
      <c r="H132" s="37"/>
      <c r="I132" s="37"/>
      <c r="J132" s="37"/>
      <c r="K132" s="37"/>
      <c r="L132" s="37"/>
      <c r="M132" s="37"/>
      <c r="N132" s="37"/>
      <c r="O132" s="37"/>
      <c r="P132" s="37"/>
      <c r="Q132" s="37"/>
      <c r="R132" s="37"/>
      <c r="S132" s="37"/>
      <c r="T132" s="37"/>
      <c r="U132" s="36"/>
    </row>
    <row r="133" spans="2:21" x14ac:dyDescent="0.2">
      <c r="B133" s="35"/>
      <c r="C133" s="37"/>
      <c r="D133" s="37"/>
      <c r="E133" s="37"/>
      <c r="F133" s="37"/>
      <c r="G133" s="37"/>
      <c r="H133" s="37"/>
      <c r="I133" s="37"/>
      <c r="J133" s="37"/>
      <c r="K133" s="37" t="s">
        <v>187</v>
      </c>
      <c r="L133" s="37" t="s">
        <v>15</v>
      </c>
      <c r="M133" s="37" t="s">
        <v>11</v>
      </c>
      <c r="N133" s="37"/>
      <c r="O133" s="37"/>
      <c r="P133" s="37"/>
      <c r="Q133" s="37"/>
      <c r="R133" s="37"/>
      <c r="S133" s="37"/>
      <c r="T133" s="37"/>
      <c r="U133" s="36"/>
    </row>
    <row r="134" spans="2:21" x14ac:dyDescent="0.2">
      <c r="B134" s="35"/>
      <c r="C134" s="37"/>
      <c r="D134" s="37"/>
      <c r="E134" s="37"/>
      <c r="F134" s="37"/>
      <c r="G134" s="37"/>
      <c r="H134" s="37"/>
      <c r="I134" s="37"/>
      <c r="J134" s="37"/>
      <c r="K134" s="37" t="str">
        <f>+Autodiagnóstico!E69</f>
        <v>Indicadores de Proceso
Logro: Definición del marco de seguridad y privacidad de la información y de los sistemas de información</v>
      </c>
      <c r="L134" s="37">
        <v>100</v>
      </c>
      <c r="M134" s="38">
        <f>+Autodiagnóstico!F69</f>
        <v>66.666666666666671</v>
      </c>
      <c r="N134" s="37"/>
      <c r="O134" s="37"/>
      <c r="P134" s="37"/>
      <c r="Q134" s="37"/>
      <c r="R134" s="37"/>
      <c r="S134" s="37"/>
      <c r="T134" s="37"/>
      <c r="U134" s="36"/>
    </row>
    <row r="135" spans="2:21" x14ac:dyDescent="0.2">
      <c r="B135" s="35"/>
      <c r="C135" s="37"/>
      <c r="D135" s="37"/>
      <c r="E135" s="37"/>
      <c r="F135" s="37"/>
      <c r="G135" s="37"/>
      <c r="H135" s="37"/>
      <c r="I135" s="37"/>
      <c r="J135" s="37"/>
      <c r="K135" s="37" t="str">
        <f>+Autodiagnóstico!E80</f>
        <v>Indicadores de Proceso
Logro: Plan de seguridad y privacidad de la información y de los sistemas de información</v>
      </c>
      <c r="L135" s="37">
        <v>100</v>
      </c>
      <c r="M135" s="38">
        <f>+Autodiagnóstico!F80</f>
        <v>50</v>
      </c>
      <c r="N135" s="37"/>
      <c r="O135" s="37"/>
      <c r="P135" s="37"/>
      <c r="Q135" s="37"/>
      <c r="R135" s="37"/>
      <c r="S135" s="37"/>
      <c r="T135" s="37"/>
      <c r="U135" s="36"/>
    </row>
    <row r="136" spans="2:21" x14ac:dyDescent="0.2">
      <c r="B136" s="35"/>
      <c r="C136" s="37"/>
      <c r="D136" s="37"/>
      <c r="E136" s="37"/>
      <c r="F136" s="37"/>
      <c r="G136" s="37"/>
      <c r="H136" s="37"/>
      <c r="I136" s="37"/>
      <c r="J136" s="37"/>
      <c r="K136" s="37" t="str">
        <f>+Autodiagnóstico!E83</f>
        <v>Indicadores de Proceso Logro: Monitoreo y mejoramiento continuo</v>
      </c>
      <c r="L136" s="37">
        <v>100</v>
      </c>
      <c r="M136" s="38">
        <f>+Autodiagnóstico!F83</f>
        <v>30</v>
      </c>
      <c r="N136" s="37"/>
      <c r="O136" s="37"/>
      <c r="P136" s="37"/>
      <c r="Q136" s="37"/>
      <c r="R136" s="37"/>
      <c r="S136" s="37"/>
      <c r="T136" s="37"/>
      <c r="U136" s="36"/>
    </row>
    <row r="137" spans="2:21" x14ac:dyDescent="0.2">
      <c r="B137" s="35"/>
      <c r="C137" s="37"/>
      <c r="D137" s="37"/>
      <c r="E137" s="37"/>
      <c r="F137" s="37"/>
      <c r="G137" s="37"/>
      <c r="H137" s="37"/>
      <c r="I137" s="37"/>
      <c r="J137" s="37"/>
      <c r="K137" s="37" t="str">
        <f>+Autodiagnóstico!E90</f>
        <v>Indicadores de resultado Seguridad y Privacidad de la Información</v>
      </c>
      <c r="L137" s="37">
        <v>100</v>
      </c>
      <c r="M137" s="38">
        <f>+Autodiagnóstico!F90</f>
        <v>80</v>
      </c>
      <c r="N137" s="37"/>
      <c r="O137" s="37"/>
      <c r="P137" s="37"/>
      <c r="Q137" s="37"/>
      <c r="R137" s="37"/>
      <c r="S137" s="37"/>
      <c r="T137" s="37"/>
      <c r="U137" s="36"/>
    </row>
    <row r="138" spans="2:21" x14ac:dyDescent="0.2">
      <c r="B138" s="35"/>
      <c r="C138" s="37"/>
      <c r="D138" s="37"/>
      <c r="E138" s="37"/>
      <c r="F138" s="37"/>
      <c r="G138" s="37"/>
      <c r="H138" s="37"/>
      <c r="I138" s="37"/>
      <c r="J138" s="37"/>
      <c r="K138" s="37"/>
      <c r="L138" s="37"/>
      <c r="M138" s="37"/>
      <c r="N138" s="37"/>
      <c r="O138" s="37"/>
      <c r="P138" s="37"/>
      <c r="Q138" s="37"/>
      <c r="R138" s="37"/>
      <c r="S138" s="37"/>
      <c r="T138" s="37"/>
      <c r="U138" s="36"/>
    </row>
    <row r="139" spans="2:21" x14ac:dyDescent="0.2">
      <c r="B139" s="35"/>
      <c r="C139" s="37"/>
      <c r="D139" s="37"/>
      <c r="E139" s="37"/>
      <c r="F139" s="37"/>
      <c r="G139" s="37"/>
      <c r="H139" s="37"/>
      <c r="I139" s="37"/>
      <c r="J139" s="37"/>
      <c r="K139" s="37"/>
      <c r="L139" s="37"/>
      <c r="M139" s="37"/>
      <c r="N139" s="37"/>
      <c r="O139" s="37"/>
      <c r="P139" s="37"/>
      <c r="Q139" s="37"/>
      <c r="R139" s="37"/>
      <c r="S139" s="37"/>
      <c r="T139" s="37"/>
      <c r="U139" s="36"/>
    </row>
    <row r="140" spans="2:21" x14ac:dyDescent="0.2">
      <c r="B140" s="35"/>
      <c r="C140" s="37"/>
      <c r="D140" s="37"/>
      <c r="E140" s="37"/>
      <c r="F140" s="37"/>
      <c r="G140" s="37"/>
      <c r="H140" s="37"/>
      <c r="I140" s="37"/>
      <c r="J140" s="37"/>
      <c r="K140" s="37"/>
      <c r="L140" s="37"/>
      <c r="M140" s="37"/>
      <c r="N140" s="37"/>
      <c r="O140" s="37"/>
      <c r="P140" s="37"/>
      <c r="Q140" s="37"/>
      <c r="R140" s="37"/>
      <c r="S140" s="37"/>
      <c r="T140" s="37"/>
      <c r="U140" s="36"/>
    </row>
    <row r="141" spans="2:21" x14ac:dyDescent="0.2">
      <c r="B141" s="35"/>
      <c r="C141" s="37"/>
      <c r="D141" s="37"/>
      <c r="E141" s="37"/>
      <c r="F141" s="37"/>
      <c r="G141" s="37"/>
      <c r="H141" s="37"/>
      <c r="I141" s="37"/>
      <c r="J141" s="37"/>
      <c r="K141" s="37"/>
      <c r="L141" s="37"/>
      <c r="M141" s="37"/>
      <c r="N141" s="37"/>
      <c r="O141" s="37"/>
      <c r="P141" s="37"/>
      <c r="Q141" s="37"/>
      <c r="R141" s="37"/>
      <c r="S141" s="37"/>
      <c r="T141" s="37"/>
      <c r="U141" s="36"/>
    </row>
    <row r="142" spans="2:21" x14ac:dyDescent="0.2">
      <c r="B142" s="35"/>
      <c r="C142" s="37"/>
      <c r="D142" s="37"/>
      <c r="E142" s="37"/>
      <c r="F142" s="37"/>
      <c r="G142" s="37"/>
      <c r="H142" s="37"/>
      <c r="I142" s="37"/>
      <c r="J142" s="37"/>
      <c r="K142" s="37"/>
      <c r="L142" s="37"/>
      <c r="M142" s="37"/>
      <c r="N142" s="37"/>
      <c r="O142" s="37"/>
      <c r="P142" s="37"/>
      <c r="Q142" s="37"/>
      <c r="R142" s="37"/>
      <c r="S142" s="37"/>
      <c r="T142" s="37"/>
      <c r="U142" s="36"/>
    </row>
    <row r="143" spans="2:21" x14ac:dyDescent="0.2">
      <c r="B143" s="35"/>
      <c r="C143" s="37"/>
      <c r="D143" s="37"/>
      <c r="E143" s="37"/>
      <c r="F143" s="37"/>
      <c r="G143" s="37"/>
      <c r="H143" s="37"/>
      <c r="I143" s="37"/>
      <c r="J143" s="37"/>
      <c r="K143" s="37"/>
      <c r="L143" s="37"/>
      <c r="M143" s="37"/>
      <c r="N143" s="37"/>
      <c r="O143" s="37"/>
      <c r="P143" s="37"/>
      <c r="Q143" s="37"/>
      <c r="R143" s="37"/>
      <c r="S143" s="37"/>
      <c r="T143" s="37"/>
      <c r="U143" s="36"/>
    </row>
    <row r="144" spans="2:21" x14ac:dyDescent="0.2">
      <c r="B144" s="35"/>
      <c r="C144" s="37"/>
      <c r="D144" s="37"/>
      <c r="E144" s="37"/>
      <c r="F144" s="37"/>
      <c r="G144" s="37"/>
      <c r="H144" s="37"/>
      <c r="I144" s="37"/>
      <c r="J144" s="37"/>
      <c r="K144" s="37"/>
      <c r="L144" s="37"/>
      <c r="M144" s="37"/>
      <c r="N144" s="37"/>
      <c r="O144" s="37"/>
      <c r="P144" s="37"/>
      <c r="Q144" s="37"/>
      <c r="R144" s="37"/>
      <c r="S144" s="37"/>
      <c r="T144" s="37"/>
      <c r="U144" s="36"/>
    </row>
    <row r="145" spans="2:21" x14ac:dyDescent="0.2">
      <c r="B145" s="35"/>
      <c r="C145" s="37"/>
      <c r="D145" s="37"/>
      <c r="E145" s="37"/>
      <c r="F145" s="37"/>
      <c r="G145" s="37"/>
      <c r="H145" s="37"/>
      <c r="I145" s="37"/>
      <c r="J145" s="37"/>
      <c r="K145" s="37"/>
      <c r="L145" s="37"/>
      <c r="M145" s="37"/>
      <c r="N145" s="37"/>
      <c r="O145" s="37"/>
      <c r="P145" s="37"/>
      <c r="Q145" s="37"/>
      <c r="R145" s="37"/>
      <c r="S145" s="37"/>
      <c r="T145" s="37"/>
      <c r="U145" s="36"/>
    </row>
    <row r="146" spans="2:21" x14ac:dyDescent="0.2">
      <c r="B146" s="35"/>
      <c r="C146" s="37"/>
      <c r="D146" s="37"/>
      <c r="E146" s="37"/>
      <c r="F146" s="37"/>
      <c r="G146" s="37"/>
      <c r="H146" s="37"/>
      <c r="I146" s="37"/>
      <c r="J146" s="37"/>
      <c r="K146" s="37"/>
      <c r="L146" s="37"/>
      <c r="M146" s="37"/>
      <c r="N146" s="37"/>
      <c r="O146" s="37"/>
      <c r="P146" s="37"/>
      <c r="Q146" s="37"/>
      <c r="R146" s="37"/>
      <c r="S146" s="37"/>
      <c r="T146" s="37"/>
      <c r="U146" s="36"/>
    </row>
    <row r="147" spans="2:21" x14ac:dyDescent="0.2">
      <c r="B147" s="35"/>
      <c r="C147" s="37"/>
      <c r="D147" s="37"/>
      <c r="E147" s="37"/>
      <c r="F147" s="37"/>
      <c r="G147" s="37"/>
      <c r="H147" s="37"/>
      <c r="I147" s="37"/>
      <c r="J147" s="37"/>
      <c r="K147" s="37"/>
      <c r="L147" s="37"/>
      <c r="M147" s="37"/>
      <c r="N147" s="37"/>
      <c r="O147" s="37"/>
      <c r="P147" s="37"/>
      <c r="Q147" s="37"/>
      <c r="R147" s="37"/>
      <c r="S147" s="37"/>
      <c r="T147" s="37"/>
      <c r="U147" s="36"/>
    </row>
    <row r="148" spans="2:21" x14ac:dyDescent="0.2">
      <c r="B148" s="35"/>
      <c r="C148" s="37"/>
      <c r="D148" s="37"/>
      <c r="E148" s="37"/>
      <c r="F148" s="37"/>
      <c r="G148" s="37"/>
      <c r="H148" s="37"/>
      <c r="I148" s="37"/>
      <c r="J148" s="37"/>
      <c r="K148" s="37"/>
      <c r="L148" s="37"/>
      <c r="M148" s="37"/>
      <c r="N148" s="37"/>
      <c r="O148" s="37"/>
      <c r="P148" s="37"/>
      <c r="Q148" s="37"/>
      <c r="R148" s="37"/>
      <c r="S148" s="37"/>
      <c r="T148" s="37"/>
      <c r="U148" s="36"/>
    </row>
    <row r="149" spans="2:21" x14ac:dyDescent="0.2">
      <c r="B149" s="35"/>
      <c r="C149" s="37"/>
      <c r="D149" s="37"/>
      <c r="E149" s="37"/>
      <c r="F149" s="37"/>
      <c r="G149" s="37"/>
      <c r="H149" s="37"/>
      <c r="I149" s="37"/>
      <c r="J149" s="37"/>
      <c r="K149" s="37"/>
      <c r="L149" s="37"/>
      <c r="M149" s="37"/>
      <c r="N149" s="37"/>
      <c r="O149" s="37"/>
      <c r="P149" s="37"/>
      <c r="Q149" s="37"/>
      <c r="R149" s="37"/>
      <c r="S149" s="37"/>
      <c r="T149" s="37"/>
      <c r="U149" s="36"/>
    </row>
    <row r="150" spans="2:21" x14ac:dyDescent="0.2">
      <c r="B150" s="35"/>
      <c r="C150" s="37"/>
      <c r="D150" s="37"/>
      <c r="E150" s="37"/>
      <c r="F150" s="37"/>
      <c r="G150" s="37"/>
      <c r="H150" s="37"/>
      <c r="I150" s="37"/>
      <c r="J150" s="37"/>
      <c r="K150" s="37"/>
      <c r="L150" s="37"/>
      <c r="M150" s="37"/>
      <c r="N150" s="37"/>
      <c r="O150" s="37"/>
      <c r="P150" s="37"/>
      <c r="Q150" s="37"/>
      <c r="R150" s="37"/>
      <c r="S150" s="37"/>
      <c r="T150" s="37"/>
      <c r="U150" s="36"/>
    </row>
    <row r="151" spans="2:21" x14ac:dyDescent="0.2">
      <c r="B151" s="35"/>
      <c r="C151" s="37"/>
      <c r="D151" s="37"/>
      <c r="E151" s="37"/>
      <c r="F151" s="37"/>
      <c r="G151" s="37"/>
      <c r="H151" s="37"/>
      <c r="I151" s="37"/>
      <c r="J151" s="37"/>
      <c r="K151" s="37"/>
      <c r="L151" s="37"/>
      <c r="M151" s="37"/>
      <c r="N151" s="37"/>
      <c r="O151" s="37"/>
      <c r="P151" s="37"/>
      <c r="Q151" s="37"/>
      <c r="R151" s="37"/>
      <c r="S151" s="37"/>
      <c r="T151" s="37"/>
      <c r="U151" s="36"/>
    </row>
    <row r="152" spans="2:21" x14ac:dyDescent="0.2">
      <c r="B152" s="35"/>
      <c r="C152" s="37"/>
      <c r="D152" s="37"/>
      <c r="E152" s="37"/>
      <c r="F152" s="37"/>
      <c r="G152" s="37"/>
      <c r="H152" s="37"/>
      <c r="I152" s="37"/>
      <c r="J152" s="37"/>
      <c r="K152" s="37"/>
      <c r="L152" s="37"/>
      <c r="M152" s="37"/>
      <c r="N152" s="37"/>
      <c r="O152" s="37"/>
      <c r="P152" s="37"/>
      <c r="Q152" s="37"/>
      <c r="R152" s="37"/>
      <c r="S152" s="37"/>
      <c r="T152" s="37"/>
      <c r="U152" s="36"/>
    </row>
    <row r="153" spans="2:21" ht="15" thickBot="1" x14ac:dyDescent="0.25">
      <c r="B153" s="40"/>
      <c r="C153" s="41"/>
      <c r="D153" s="41"/>
      <c r="E153" s="41"/>
      <c r="F153" s="41"/>
      <c r="G153" s="41"/>
      <c r="H153" s="41"/>
      <c r="I153" s="41"/>
      <c r="J153" s="41"/>
      <c r="K153" s="41"/>
      <c r="L153" s="41"/>
      <c r="M153" s="41"/>
      <c r="N153" s="41"/>
      <c r="O153" s="41"/>
      <c r="P153" s="41"/>
      <c r="Q153" s="41"/>
      <c r="R153" s="41"/>
      <c r="S153" s="41"/>
      <c r="T153" s="41"/>
      <c r="U153" s="42"/>
    </row>
    <row r="154" spans="2:21" x14ac:dyDescent="0.2"/>
    <row r="155" spans="2:21" x14ac:dyDescent="0.2"/>
    <row r="156" spans="2:21" x14ac:dyDescent="0.2"/>
    <row r="157" spans="2:21" x14ac:dyDescent="0.2">
      <c r="C157" s="43"/>
      <c r="D157" s="44"/>
      <c r="E157" s="44"/>
      <c r="F157" s="44"/>
      <c r="O157" s="45"/>
      <c r="P157" s="46"/>
    </row>
    <row r="158" spans="2:21" x14ac:dyDescent="0.2">
      <c r="O158" s="45"/>
      <c r="P158" s="46"/>
    </row>
    <row r="159" spans="2:21" x14ac:dyDescent="0.2">
      <c r="O159" s="45"/>
      <c r="P159" s="46"/>
    </row>
    <row r="160" spans="2:21" x14ac:dyDescent="0.2"/>
    <row r="161" spans="11:12" ht="18" x14ac:dyDescent="0.25">
      <c r="K161" s="368" t="s">
        <v>32</v>
      </c>
      <c r="L161" s="368"/>
    </row>
    <row r="162" spans="11:12" x14ac:dyDescent="0.2"/>
    <row r="163" spans="11:12" x14ac:dyDescent="0.2"/>
    <row r="164" spans="11:12" x14ac:dyDescent="0.2"/>
    <row r="165" spans="11:12" hidden="1" x14ac:dyDescent="0.2"/>
    <row r="166" spans="11:12" hidden="1" x14ac:dyDescent="0.2"/>
    <row r="167" spans="11:12" hidden="1" x14ac:dyDescent="0.2"/>
    <row r="168" spans="11:12" hidden="1" x14ac:dyDescent="0.2"/>
    <row r="169" spans="11:12" hidden="1" x14ac:dyDescent="0.2"/>
    <row r="170" spans="11:12" hidden="1" x14ac:dyDescent="0.2"/>
    <row r="171" spans="11:12" hidden="1" x14ac:dyDescent="0.2"/>
    <row r="172" spans="11:12" hidden="1" x14ac:dyDescent="0.2"/>
    <row r="173" spans="11:12" hidden="1" x14ac:dyDescent="0.2"/>
    <row r="174" spans="11:12" hidden="1" x14ac:dyDescent="0.2"/>
    <row r="175" spans="11:12" hidden="1" x14ac:dyDescent="0.2"/>
    <row r="176" spans="11:12"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sheetData>
  <mergeCells count="10">
    <mergeCell ref="C3:T3"/>
    <mergeCell ref="K53:N53"/>
    <mergeCell ref="K161:L161"/>
    <mergeCell ref="K54:N54"/>
    <mergeCell ref="K76:N76"/>
    <mergeCell ref="K77:N77"/>
    <mergeCell ref="K102:N102"/>
    <mergeCell ref="K103:N103"/>
    <mergeCell ref="K129:N129"/>
    <mergeCell ref="K130:N130"/>
  </mergeCells>
  <pageMargins left="0.25" right="0.25" top="0.75" bottom="0.75" header="0.3" footer="0.3"/>
  <pageSetup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N149"/>
  <sheetViews>
    <sheetView showGridLines="0" zoomScale="80" zoomScaleNormal="80" zoomScalePageLayoutView="90" workbookViewId="0">
      <selection activeCell="C1" sqref="C1"/>
    </sheetView>
  </sheetViews>
  <sheetFormatPr baseColWidth="10" defaultColWidth="11.42578125" defaultRowHeight="15" zeroHeight="1" x14ac:dyDescent="0.25"/>
  <cols>
    <col min="1" max="1" width="1.42578125" style="1" customWidth="1"/>
    <col min="2" max="2" width="1.42578125" style="3" customWidth="1"/>
    <col min="3" max="3" width="19.28515625" style="1" customWidth="1"/>
    <col min="4" max="4" width="22.42578125" style="1" customWidth="1"/>
    <col min="5" max="5" width="54" style="1" customWidth="1"/>
    <col min="6" max="6" width="15.42578125" style="97" customWidth="1"/>
    <col min="7" max="7" width="50.42578125" style="1" customWidth="1"/>
    <col min="8" max="8" width="22.140625" style="1" hidden="1" customWidth="1"/>
    <col min="9" max="9" width="61.42578125" style="1" customWidth="1"/>
    <col min="10" max="10" width="51.7109375" style="1" customWidth="1"/>
    <col min="11" max="13" width="40.7109375" style="1" customWidth="1"/>
    <col min="14" max="14" width="1.42578125" style="1" customWidth="1"/>
    <col min="15" max="15" width="4.42578125" style="1" customWidth="1"/>
    <col min="16" max="16384" width="11.42578125" style="1"/>
  </cols>
  <sheetData>
    <row r="1" spans="2:14" ht="9.75" customHeight="1" thickBot="1" x14ac:dyDescent="0.3"/>
    <row r="2" spans="2:14" ht="93" customHeight="1" x14ac:dyDescent="0.25">
      <c r="B2" s="24"/>
      <c r="C2" s="25"/>
      <c r="D2" s="25"/>
      <c r="E2" s="25"/>
      <c r="F2" s="93"/>
      <c r="G2" s="25"/>
      <c r="H2" s="25"/>
      <c r="I2" s="25"/>
      <c r="J2" s="25"/>
      <c r="K2" s="25"/>
      <c r="L2" s="25"/>
      <c r="M2" s="25"/>
      <c r="N2" s="26"/>
    </row>
    <row r="3" spans="2:14" ht="33" customHeight="1" x14ac:dyDescent="0.25">
      <c r="B3" s="27"/>
      <c r="C3" s="291" t="s">
        <v>237</v>
      </c>
      <c r="D3" s="292"/>
      <c r="E3" s="292"/>
      <c r="F3" s="292"/>
      <c r="G3" s="292"/>
      <c r="H3" s="292"/>
      <c r="I3" s="292"/>
      <c r="J3" s="292"/>
      <c r="K3" s="292"/>
      <c r="L3" s="292"/>
      <c r="M3" s="292"/>
      <c r="N3" s="28"/>
    </row>
    <row r="4" spans="2:14" ht="12" customHeight="1" thickBot="1" x14ac:dyDescent="0.3">
      <c r="B4" s="27"/>
      <c r="C4" s="7"/>
      <c r="D4" s="7"/>
      <c r="E4" s="7"/>
      <c r="F4" s="94"/>
      <c r="G4" s="7"/>
      <c r="H4" s="7"/>
      <c r="I4" s="7"/>
      <c r="J4" s="7"/>
      <c r="K4" s="7"/>
      <c r="L4" s="7"/>
      <c r="M4" s="7"/>
      <c r="N4" s="28"/>
    </row>
    <row r="5" spans="2:14" ht="24" customHeight="1" thickTop="1" x14ac:dyDescent="0.25">
      <c r="B5" s="27"/>
      <c r="C5" s="380" t="s">
        <v>46</v>
      </c>
      <c r="D5" s="382" t="s">
        <v>43</v>
      </c>
      <c r="E5" s="382" t="s">
        <v>4</v>
      </c>
      <c r="F5" s="400" t="s">
        <v>31</v>
      </c>
      <c r="G5" s="394" t="s">
        <v>0</v>
      </c>
      <c r="H5" s="392" t="s">
        <v>1</v>
      </c>
      <c r="I5" s="392" t="s">
        <v>2</v>
      </c>
      <c r="J5" s="390" t="s">
        <v>189</v>
      </c>
      <c r="K5" s="386" t="s">
        <v>190</v>
      </c>
      <c r="L5" s="388" t="s">
        <v>191</v>
      </c>
      <c r="M5" s="384" t="s">
        <v>192</v>
      </c>
      <c r="N5" s="28"/>
    </row>
    <row r="6" spans="2:14" ht="47.25" customHeight="1" thickBot="1" x14ac:dyDescent="0.3">
      <c r="B6" s="29"/>
      <c r="C6" s="381"/>
      <c r="D6" s="383"/>
      <c r="E6" s="383"/>
      <c r="F6" s="401"/>
      <c r="G6" s="395"/>
      <c r="H6" s="393"/>
      <c r="I6" s="393"/>
      <c r="J6" s="391"/>
      <c r="K6" s="387"/>
      <c r="L6" s="389"/>
      <c r="M6" s="385"/>
      <c r="N6" s="28"/>
    </row>
    <row r="7" spans="2:14" ht="89.25" customHeight="1" x14ac:dyDescent="0.25">
      <c r="B7" s="379"/>
      <c r="C7" s="307" t="s">
        <v>45</v>
      </c>
      <c r="D7" s="397" t="s">
        <v>54</v>
      </c>
      <c r="E7" s="157" t="str">
        <f>+Autodiagnóstico!G10</f>
        <v>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v>
      </c>
      <c r="F7" s="99">
        <f>+Autodiagnóstico!H10</f>
        <v>80</v>
      </c>
      <c r="G7" s="174" t="s">
        <v>68</v>
      </c>
      <c r="H7" s="175"/>
      <c r="I7" s="176" t="s">
        <v>78</v>
      </c>
      <c r="J7" s="176" t="s">
        <v>84</v>
      </c>
      <c r="K7" s="100"/>
      <c r="L7" s="100"/>
      <c r="M7" s="101"/>
      <c r="N7" s="28"/>
    </row>
    <row r="8" spans="2:14" ht="69.75" customHeight="1" x14ac:dyDescent="0.25">
      <c r="B8" s="379"/>
      <c r="C8" s="307"/>
      <c r="D8" s="398"/>
      <c r="E8" s="158" t="str">
        <f>+Autodiagnóstico!G11</f>
        <v>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v>
      </c>
      <c r="F8" s="96">
        <f>+Autodiagnóstico!H11</f>
        <v>50</v>
      </c>
      <c r="G8" s="177" t="s">
        <v>77</v>
      </c>
      <c r="H8" s="178"/>
      <c r="I8" s="179" t="s">
        <v>79</v>
      </c>
      <c r="J8" s="179" t="s">
        <v>84</v>
      </c>
      <c r="K8" s="82"/>
      <c r="L8" s="82"/>
      <c r="M8" s="83"/>
      <c r="N8" s="28"/>
    </row>
    <row r="9" spans="2:14" ht="57" customHeight="1" x14ac:dyDescent="0.25">
      <c r="B9" s="379"/>
      <c r="C9" s="307"/>
      <c r="D9" s="398"/>
      <c r="E9" s="158" t="str">
        <f>+Autodiagnóstico!G12</f>
        <v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v>
      </c>
      <c r="F9" s="96">
        <f>+Autodiagnóstico!H12</f>
        <v>0</v>
      </c>
      <c r="G9" s="177" t="s">
        <v>69</v>
      </c>
      <c r="H9" s="178"/>
      <c r="I9" s="179" t="s">
        <v>79</v>
      </c>
      <c r="J9" s="179" t="s">
        <v>84</v>
      </c>
      <c r="K9" s="82"/>
      <c r="L9" s="82"/>
      <c r="M9" s="83"/>
      <c r="N9" s="28"/>
    </row>
    <row r="10" spans="2:14" ht="65.25" customHeight="1" x14ac:dyDescent="0.2">
      <c r="B10" s="379"/>
      <c r="C10" s="307"/>
      <c r="D10" s="398"/>
      <c r="E10" s="159" t="str">
        <f>+Autodiagnóstico!G13</f>
        <v xml:space="preserve">
Indique el porcentaje de ejercicios de rendición de cuentas realizados por la entidad soportados en medios electrónicos respecto al total de ejercicios de rendición de cuentas realizados por la entidad durante el periodo evaluado
</v>
      </c>
      <c r="F10" s="96">
        <f>+Autodiagnóstico!H13</f>
        <v>0</v>
      </c>
      <c r="G10" s="177" t="s">
        <v>70</v>
      </c>
      <c r="H10" s="178"/>
      <c r="I10" s="179" t="s">
        <v>79</v>
      </c>
      <c r="J10" s="179" t="s">
        <v>84</v>
      </c>
      <c r="K10" s="82"/>
      <c r="L10" s="82"/>
      <c r="M10" s="83"/>
      <c r="N10" s="28"/>
    </row>
    <row r="11" spans="2:14" ht="73.5" customHeight="1" x14ac:dyDescent="0.25">
      <c r="B11" s="379"/>
      <c r="C11" s="307"/>
      <c r="D11" s="398"/>
      <c r="E11" s="158" t="str">
        <f>+Autodiagnóstico!G14</f>
        <v>Indique el porcentaje de datos abiertos actualizados y difundidos respecto del total de datos estratégicos identificados en el periodo evaluado</v>
      </c>
      <c r="F11" s="96">
        <f>+Autodiagnóstico!H14</f>
        <v>30</v>
      </c>
      <c r="G11" s="177" t="s">
        <v>71</v>
      </c>
      <c r="H11" s="178"/>
      <c r="I11" s="179" t="s">
        <v>79</v>
      </c>
      <c r="J11" s="179" t="s">
        <v>84</v>
      </c>
      <c r="K11" s="81" t="s">
        <v>68</v>
      </c>
      <c r="L11" s="82"/>
      <c r="M11" s="83"/>
      <c r="N11" s="28"/>
    </row>
    <row r="12" spans="2:14" ht="43.5" customHeight="1" x14ac:dyDescent="0.25">
      <c r="B12" s="379"/>
      <c r="C12" s="307"/>
      <c r="D12" s="399"/>
      <c r="E12" s="160" t="str">
        <f>+Autodiagnóstico!G15</f>
        <v>¿La entidad realizó durante el periodo evaluado seguimiento al uso de datos abiertos publicados?</v>
      </c>
      <c r="F12" s="103">
        <f>+Autodiagnóstico!H15</f>
        <v>30</v>
      </c>
      <c r="G12" s="180"/>
      <c r="H12" s="181"/>
      <c r="I12" s="182" t="s">
        <v>79</v>
      </c>
      <c r="J12" s="182" t="s">
        <v>84</v>
      </c>
      <c r="K12" s="102"/>
      <c r="L12" s="104"/>
      <c r="M12" s="105"/>
      <c r="N12" s="28"/>
    </row>
    <row r="13" spans="2:14" ht="55.5" customHeight="1" x14ac:dyDescent="0.25">
      <c r="B13" s="379"/>
      <c r="C13" s="307"/>
      <c r="D13" s="86" t="s">
        <v>55</v>
      </c>
      <c r="E13" s="161" t="str">
        <f>+Autodiagnóstico!G16</f>
        <v>La entidad adelantó durante el periodo evaluado acciones, iniciativas o ejercicios de colaboración con terceros usando medios electrónicos para solucionar un problema de la Entidad</v>
      </c>
      <c r="F13" s="111">
        <f>+Autodiagnóstico!H16</f>
        <v>80</v>
      </c>
      <c r="G13" s="183" t="s">
        <v>72</v>
      </c>
      <c r="H13" s="184"/>
      <c r="I13" s="185" t="s">
        <v>79</v>
      </c>
      <c r="J13" s="185" t="s">
        <v>84</v>
      </c>
      <c r="K13" s="110"/>
      <c r="L13" s="112"/>
      <c r="M13" s="113"/>
      <c r="N13" s="28"/>
    </row>
    <row r="14" spans="2:14" ht="102" customHeight="1" x14ac:dyDescent="0.25">
      <c r="B14" s="379"/>
      <c r="C14" s="307"/>
      <c r="D14" s="86" t="s">
        <v>56</v>
      </c>
      <c r="E14" s="162" t="str">
        <f>+Autodiagnóstico!G17</f>
        <v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v>
      </c>
      <c r="F14" s="115">
        <f>+Autodiagnóstico!H17</f>
        <v>60</v>
      </c>
      <c r="G14" s="186" t="s">
        <v>83</v>
      </c>
      <c r="H14" s="187"/>
      <c r="I14" s="188" t="s">
        <v>80</v>
      </c>
      <c r="J14" s="188" t="s">
        <v>84</v>
      </c>
      <c r="K14" s="114"/>
      <c r="L14" s="116"/>
      <c r="M14" s="117"/>
      <c r="N14" s="28"/>
    </row>
    <row r="15" spans="2:14" ht="39.75" customHeight="1" x14ac:dyDescent="0.25">
      <c r="B15" s="379"/>
      <c r="C15" s="307"/>
      <c r="D15" s="397" t="s">
        <v>47</v>
      </c>
      <c r="E15" s="163" t="str">
        <f>+Autodiagnóstico!G18</f>
        <v>Indique el porcentaje de conjuntos de datos abiertos estratégicos publicados respecto del total de conjuntos de datos estratégicos identificados, durante el periodo evaluado</v>
      </c>
      <c r="F15" s="95">
        <f>+Autodiagnóstico!H18</f>
        <v>20</v>
      </c>
      <c r="G15" s="189" t="s">
        <v>71</v>
      </c>
      <c r="H15" s="190"/>
      <c r="I15" s="191"/>
      <c r="J15" s="192"/>
      <c r="K15" s="98"/>
      <c r="L15" s="84"/>
      <c r="M15" s="85"/>
      <c r="N15" s="28"/>
    </row>
    <row r="16" spans="2:14" ht="24" x14ac:dyDescent="0.25">
      <c r="B16" s="379"/>
      <c r="C16" s="307"/>
      <c r="D16" s="398"/>
      <c r="E16" s="158" t="str">
        <f>+Autodiagnóstico!G19</f>
        <v>Se realizaron publicaciones o aplicaciones a partir de los datos abiertos por la entidad, durante el periodo evaluado</v>
      </c>
      <c r="F16" s="96">
        <f>+Autodiagnóstico!H19</f>
        <v>20</v>
      </c>
      <c r="G16" s="177"/>
      <c r="H16" s="178"/>
      <c r="I16" s="179"/>
      <c r="J16" s="178"/>
      <c r="K16" s="81"/>
      <c r="L16" s="82"/>
      <c r="M16" s="83"/>
      <c r="N16" s="28"/>
    </row>
    <row r="17" spans="2:14" ht="49.5" customHeight="1" x14ac:dyDescent="0.25">
      <c r="B17" s="379"/>
      <c r="C17" s="307"/>
      <c r="D17" s="398"/>
      <c r="E17" s="158" t="str">
        <f>+Autodiagnóstico!G20</f>
        <v>Durante el periodo evaluado se generaron soluciones o insumos para la solución de las problemáticas o necesidades de la entidad ,a partir de las acciones, iniciativas o ejercicios de colaboración con terceros usando medios electrónicos.</v>
      </c>
      <c r="F17" s="96">
        <f>+Autodiagnóstico!H20</f>
        <v>20</v>
      </c>
      <c r="G17" s="177" t="s">
        <v>89</v>
      </c>
      <c r="H17" s="178"/>
      <c r="I17" s="179"/>
      <c r="J17" s="178"/>
      <c r="K17" s="81"/>
      <c r="L17" s="82"/>
      <c r="M17" s="83"/>
      <c r="N17" s="28"/>
    </row>
    <row r="18" spans="2:14" ht="180.75" thickBot="1" x14ac:dyDescent="0.3">
      <c r="B18" s="379"/>
      <c r="C18" s="308"/>
      <c r="D18" s="405"/>
      <c r="E18" s="164" t="str">
        <f>+Autodiagnóstico!G21</f>
        <v>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v>
      </c>
      <c r="F18" s="107">
        <f>+Autodiagnóstico!H21</f>
        <v>20</v>
      </c>
      <c r="G18" s="193" t="s">
        <v>88</v>
      </c>
      <c r="H18" s="194"/>
      <c r="I18" s="195"/>
      <c r="J18" s="194"/>
      <c r="K18" s="106"/>
      <c r="L18" s="108"/>
      <c r="M18" s="109"/>
      <c r="N18" s="28"/>
    </row>
    <row r="19" spans="2:14" ht="78.75" customHeight="1" x14ac:dyDescent="0.25">
      <c r="B19" s="379"/>
      <c r="C19" s="370" t="s">
        <v>49</v>
      </c>
      <c r="D19" s="406" t="s">
        <v>57</v>
      </c>
      <c r="E19" s="163" t="str">
        <f>+Autodiagnóstico!G22</f>
        <v>Indique el porcentaje de trámites y Otros Procedimientos Administrativos (OPA) en línea de la entidad que contaron con caracterización de usuarios respecto del total de trámites y servicios en línea, para el periodo evaluado</v>
      </c>
      <c r="F19" s="95">
        <f>+Autodiagnóstico!H22</f>
        <v>20</v>
      </c>
      <c r="G19" s="189" t="s">
        <v>74</v>
      </c>
      <c r="H19" s="190"/>
      <c r="I19" s="196" t="s">
        <v>79</v>
      </c>
      <c r="J19" s="196" t="s">
        <v>84</v>
      </c>
      <c r="K19" s="98"/>
      <c r="L19" s="84"/>
      <c r="M19" s="85"/>
      <c r="N19" s="28"/>
    </row>
    <row r="20" spans="2:14" ht="72" x14ac:dyDescent="0.25">
      <c r="B20" s="379"/>
      <c r="C20" s="307"/>
      <c r="D20" s="398"/>
      <c r="E20" s="158" t="str">
        <f>+Autodiagnóstico!G23</f>
        <v>Indique el porcentaje de trámites y OPA en línea de la entidad que cumplieron criterios de accesibilidad respecto del total de trámites y servicios total y parcialmente en línea, para el periodo evaluado</v>
      </c>
      <c r="F20" s="96">
        <f>+Autodiagnóstico!H23</f>
        <v>20</v>
      </c>
      <c r="G20" s="177" t="s">
        <v>73</v>
      </c>
      <c r="H20" s="178"/>
      <c r="I20" s="197" t="s">
        <v>85</v>
      </c>
      <c r="J20" s="197" t="s">
        <v>84</v>
      </c>
      <c r="K20" s="81"/>
      <c r="L20" s="82"/>
      <c r="M20" s="83"/>
      <c r="N20" s="28"/>
    </row>
    <row r="21" spans="2:14" ht="51.75" customHeight="1" x14ac:dyDescent="0.25">
      <c r="B21" s="379"/>
      <c r="C21" s="307"/>
      <c r="D21" s="398"/>
      <c r="E21" s="158" t="str">
        <f>+Autodiagnóstico!G24</f>
        <v xml:space="preserve">Indique el porcentaje de trámites y OPA total y parcialmente en línea de la entidad que cumplieron criterios de usabilidad respecto del total de trámites y servicios total y parcialmente en línea, para el periodo evaluado </v>
      </c>
      <c r="F21" s="96">
        <f>+Autodiagnóstico!H24</f>
        <v>60</v>
      </c>
      <c r="G21" s="177" t="s">
        <v>69</v>
      </c>
      <c r="H21" s="178"/>
      <c r="I21" s="197" t="s">
        <v>79</v>
      </c>
      <c r="J21" s="197" t="s">
        <v>84</v>
      </c>
      <c r="K21" s="81"/>
      <c r="L21" s="82"/>
      <c r="M21" s="83"/>
      <c r="N21" s="28"/>
    </row>
    <row r="22" spans="2:14" ht="48" x14ac:dyDescent="0.25">
      <c r="B22" s="379"/>
      <c r="C22" s="307"/>
      <c r="D22" s="399"/>
      <c r="E22" s="165" t="str">
        <f>+Autodiagnóstico!G25</f>
        <v>Indique el porcentaje de trámites y OPA parcial y totalmente en línea de la entidad que fueron promocionados para aumentar su uso, respecto del total de trámites y servicios total y parcialmente en línea, para el periodo evaluado</v>
      </c>
      <c r="F22" s="119">
        <f>+Autodiagnóstico!H25</f>
        <v>70</v>
      </c>
      <c r="G22" s="198"/>
      <c r="H22" s="199"/>
      <c r="I22" s="200" t="s">
        <v>79</v>
      </c>
      <c r="J22" s="200" t="s">
        <v>84</v>
      </c>
      <c r="K22" s="118"/>
      <c r="L22" s="120"/>
      <c r="M22" s="121"/>
      <c r="N22" s="28"/>
    </row>
    <row r="23" spans="2:14" ht="41.1" customHeight="1" x14ac:dyDescent="0.25">
      <c r="B23" s="379"/>
      <c r="C23" s="307"/>
      <c r="D23" s="377" t="s">
        <v>58</v>
      </c>
      <c r="E23" s="166" t="str">
        <f>+Autodiagnóstico!G26</f>
        <v>Durante el periodo evaluado, la entidad contó con un formulario en su página Web para la recepción de peticiones, quejas, reclamos y denuncias</v>
      </c>
      <c r="F23" s="123">
        <f>+Autodiagnóstico!H26</f>
        <v>90</v>
      </c>
      <c r="G23" s="201" t="s">
        <v>90</v>
      </c>
      <c r="H23" s="202"/>
      <c r="I23" s="203"/>
      <c r="J23" s="203" t="s">
        <v>84</v>
      </c>
      <c r="K23" s="122"/>
      <c r="L23" s="124"/>
      <c r="M23" s="125"/>
      <c r="N23" s="28"/>
    </row>
    <row r="24" spans="2:14" ht="156" x14ac:dyDescent="0.25">
      <c r="B24" s="379"/>
      <c r="C24" s="307"/>
      <c r="D24" s="396"/>
      <c r="E24" s="158" t="str">
        <f>+Autodiagnóstico!G27</f>
        <v>Durante el periodo evaluado, la entidad ofreció la posibilidad de realizar peticiones, quejas, reclamos y denuncias a través de dispositivos móviles</v>
      </c>
      <c r="F24" s="96">
        <f>+Autodiagnóstico!H27</f>
        <v>90</v>
      </c>
      <c r="G24" s="177" t="s">
        <v>75</v>
      </c>
      <c r="H24" s="178"/>
      <c r="I24" s="197" t="s">
        <v>87</v>
      </c>
      <c r="J24" s="197" t="s">
        <v>84</v>
      </c>
      <c r="K24" s="81"/>
      <c r="L24" s="82"/>
      <c r="M24" s="83"/>
      <c r="N24" s="28"/>
    </row>
    <row r="25" spans="2:14" ht="74.25" customHeight="1" x14ac:dyDescent="0.25">
      <c r="B25" s="379"/>
      <c r="C25" s="307"/>
      <c r="D25" s="378"/>
      <c r="E25" s="160" t="str">
        <f>+Autodiagnóstico!G28</f>
        <v>Durante el periodo evaluado, la entidad contó con un sistema de información para el registro ordenado y la gestión de Peticiones, Quejas, Reclamos y Denuncias  (PQRD) que centraliza todas las PQRD que ingresan por los diversos medios o canales</v>
      </c>
      <c r="F25" s="103">
        <f>+Autodiagnóstico!H28</f>
        <v>80</v>
      </c>
      <c r="G25" s="204" t="s">
        <v>75</v>
      </c>
      <c r="H25" s="181"/>
      <c r="I25" s="205" t="s">
        <v>87</v>
      </c>
      <c r="J25" s="205" t="s">
        <v>84</v>
      </c>
      <c r="K25" s="102"/>
      <c r="L25" s="104"/>
      <c r="M25" s="105"/>
      <c r="N25" s="28"/>
    </row>
    <row r="26" spans="2:14" ht="39.75" customHeight="1" x14ac:dyDescent="0.25">
      <c r="B26" s="379"/>
      <c r="C26" s="307"/>
      <c r="D26" s="376" t="s">
        <v>59</v>
      </c>
      <c r="E26" s="166" t="str">
        <f>+Autodiagnóstico!G29</f>
        <v>Indique el porcentaje de certificaciones y constancias de la entidad que podían hacerse en línea respecto del total de certificaciones y constancias que existían en la entidad</v>
      </c>
      <c r="F26" s="123">
        <f>+Autodiagnóstico!H29</f>
        <v>30</v>
      </c>
      <c r="G26" s="201"/>
      <c r="H26" s="202"/>
      <c r="I26" s="203" t="s">
        <v>79</v>
      </c>
      <c r="J26" s="203" t="s">
        <v>84</v>
      </c>
      <c r="K26" s="122"/>
      <c r="L26" s="124"/>
      <c r="M26" s="125"/>
      <c r="N26" s="28"/>
    </row>
    <row r="27" spans="2:14" ht="238.5" customHeight="1" x14ac:dyDescent="0.25">
      <c r="B27" s="379"/>
      <c r="C27" s="307"/>
      <c r="D27" s="376"/>
      <c r="E27" s="160" t="str">
        <f>+Autodiagnóstico!G30</f>
        <v>Indique el porcentaje de trámites y OPA en línea y parcialmente en línea de la entidad respecto del total de trámites y OPA inscritos en el SUIT</v>
      </c>
      <c r="F27" s="103">
        <f>+Autodiagnóstico!H30</f>
        <v>30</v>
      </c>
      <c r="G27" s="204"/>
      <c r="H27" s="181"/>
      <c r="I27" s="205" t="s">
        <v>86</v>
      </c>
      <c r="J27" s="205" t="s">
        <v>84</v>
      </c>
      <c r="K27" s="102"/>
      <c r="L27" s="104"/>
      <c r="M27" s="105"/>
      <c r="N27" s="28"/>
    </row>
    <row r="28" spans="2:14" ht="48" x14ac:dyDescent="0.25">
      <c r="B28" s="379"/>
      <c r="C28" s="307"/>
      <c r="D28" s="376" t="s">
        <v>48</v>
      </c>
      <c r="E28" s="166" t="str">
        <f>+Autodiagnóstico!G31</f>
        <v>Indique en una escala de 0 a 100 el nivel de satisfacción de los usuarios de sus trámites y servicios en línea, durante el periodo evaluado</v>
      </c>
      <c r="F28" s="123">
        <f>+Autodiagnóstico!H31</f>
        <v>30</v>
      </c>
      <c r="G28" s="201" t="s">
        <v>76</v>
      </c>
      <c r="H28" s="202"/>
      <c r="I28" s="203"/>
      <c r="J28" s="203" t="s">
        <v>84</v>
      </c>
      <c r="K28" s="122"/>
      <c r="L28" s="124"/>
      <c r="M28" s="125"/>
      <c r="N28" s="28"/>
    </row>
    <row r="29" spans="2:14" ht="409.6" thickBot="1" x14ac:dyDescent="0.3">
      <c r="B29" s="379"/>
      <c r="C29" s="308"/>
      <c r="D29" s="404"/>
      <c r="E29" s="164" t="str">
        <f>+Autodiagnóstico!G32</f>
        <v>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v>
      </c>
      <c r="F29" s="107">
        <f>+Autodiagnóstico!H32</f>
        <v>30</v>
      </c>
      <c r="G29" s="193"/>
      <c r="H29" s="194"/>
      <c r="I29" s="206"/>
      <c r="J29" s="206" t="s">
        <v>84</v>
      </c>
      <c r="K29" s="106"/>
      <c r="L29" s="108"/>
      <c r="M29" s="109"/>
      <c r="N29" s="28"/>
    </row>
    <row r="30" spans="2:14" ht="110.1" customHeight="1" x14ac:dyDescent="0.25">
      <c r="B30" s="379"/>
      <c r="C30" s="370" t="s">
        <v>52</v>
      </c>
      <c r="D30" s="402" t="s">
        <v>60</v>
      </c>
      <c r="E30" s="167" t="str">
        <f>+Autodiagnóstico!G33</f>
        <v>La entidad formuló y actualizó el Plan Estratégico de Tecnologías de Información (PETI), de acuerdo con el marco de referencia de Arquitectura Empresarial del Estado</v>
      </c>
      <c r="F30" s="127">
        <f>+Autodiagnóstico!H33</f>
        <v>50</v>
      </c>
      <c r="G30" s="207" t="s">
        <v>100</v>
      </c>
      <c r="H30" s="208"/>
      <c r="I30" s="209" t="s">
        <v>79</v>
      </c>
      <c r="J30" s="209" t="s">
        <v>93</v>
      </c>
      <c r="K30" s="126"/>
      <c r="L30" s="128"/>
      <c r="M30" s="129"/>
      <c r="N30" s="28"/>
    </row>
    <row r="31" spans="2:14" ht="108" x14ac:dyDescent="0.25">
      <c r="B31" s="379"/>
      <c r="C31" s="307"/>
      <c r="D31" s="376"/>
      <c r="E31" s="158" t="str">
        <f>+Autodiagnóstico!G34</f>
        <v>La entidad incluyó en el  PETI:
a. El portafolio o mapa de ruta de los proyectos
b. La proyección del presupuesto, 
c. El entendimiento estratégico, 
d. El análisis de la situación actual, 
e. El plan de comunicaciones del PETI
f. Todos los dominios del Marco de Referencia.</v>
      </c>
      <c r="F31" s="96">
        <f>+Autodiagnóstico!H34</f>
        <v>50</v>
      </c>
      <c r="G31" s="177"/>
      <c r="H31" s="178"/>
      <c r="I31" s="197" t="s">
        <v>79</v>
      </c>
      <c r="J31" s="197" t="s">
        <v>93</v>
      </c>
      <c r="K31" s="81"/>
      <c r="L31" s="82"/>
      <c r="M31" s="83"/>
      <c r="N31" s="28"/>
    </row>
    <row r="32" spans="2:14" ht="108" x14ac:dyDescent="0.25">
      <c r="B32" s="379"/>
      <c r="C32" s="307"/>
      <c r="D32" s="376"/>
      <c r="E32" s="158" t="str">
        <f>+Autodiagnóstico!G35</f>
        <v>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v>
      </c>
      <c r="F32" s="96">
        <f>+Autodiagnóstico!H35</f>
        <v>50</v>
      </c>
      <c r="G32" s="177" t="s">
        <v>101</v>
      </c>
      <c r="H32" s="178"/>
      <c r="I32" s="197" t="s">
        <v>79</v>
      </c>
      <c r="J32" s="197" t="s">
        <v>93</v>
      </c>
      <c r="K32" s="81"/>
      <c r="L32" s="82"/>
      <c r="M32" s="83"/>
      <c r="N32" s="28"/>
    </row>
    <row r="33" spans="2:14" ht="108" x14ac:dyDescent="0.25">
      <c r="B33" s="379"/>
      <c r="C33" s="307"/>
      <c r="D33" s="376"/>
      <c r="E33" s="158" t="str">
        <f>+Autodiagnóstico!G36</f>
        <v>En relación con el catálogo de servicios de TI, la Entidad:
a. Lo tiene y está actualizado
b. Lo tiene y no está actualizado
c. No lo tiene o se encuentra en proceso de construcción</v>
      </c>
      <c r="F33" s="96">
        <f>+Autodiagnóstico!H36</f>
        <v>0</v>
      </c>
      <c r="G33" s="177" t="s">
        <v>99</v>
      </c>
      <c r="H33" s="178"/>
      <c r="I33" s="197" t="s">
        <v>79</v>
      </c>
      <c r="J33" s="197" t="s">
        <v>93</v>
      </c>
      <c r="K33" s="81"/>
      <c r="L33" s="82"/>
      <c r="M33" s="83"/>
      <c r="N33" s="28"/>
    </row>
    <row r="34" spans="2:14" ht="108" x14ac:dyDescent="0.25">
      <c r="B34" s="379"/>
      <c r="C34" s="307"/>
      <c r="D34" s="376"/>
      <c r="E34" s="160" t="str">
        <f>+Autodiagnóstico!G37</f>
        <v>Con respecto a Arquitectura Empresarial la Entidad:
a. Realizó ejercicios de arquitectura empresarial de toda la entidad.
b. Realizó ejercicios de arquitectura empresarial a nivel de uno proceso o más procesos de la entidad.
c. Se encuentra en proceso de ejecución</v>
      </c>
      <c r="F34" s="103">
        <f>+Autodiagnóstico!H37</f>
        <v>0</v>
      </c>
      <c r="G34" s="204" t="s">
        <v>98</v>
      </c>
      <c r="H34" s="181"/>
      <c r="I34" s="205" t="s">
        <v>79</v>
      </c>
      <c r="J34" s="205" t="s">
        <v>93</v>
      </c>
      <c r="K34" s="102"/>
      <c r="L34" s="104"/>
      <c r="M34" s="105"/>
      <c r="N34" s="28"/>
    </row>
    <row r="35" spans="2:14" ht="108" x14ac:dyDescent="0.25">
      <c r="B35" s="379"/>
      <c r="C35" s="307"/>
      <c r="D35" s="376" t="s">
        <v>61</v>
      </c>
      <c r="E35" s="166" t="str">
        <f>+Autodiagnóstico!G38</f>
        <v xml:space="preserve">Durante el periodo evaluado, la entidad incorporó en su esquema de gobierno de TI
a. Políticas de TI
b. Procesos de TI
c. Indicadores de TI
d. Instancias de decisión de TI
e. Roles y responsabilidades de TI 
f. Estructura organizacional del área de TI </v>
      </c>
      <c r="F35" s="123">
        <f>+Autodiagnóstico!H38</f>
        <v>80</v>
      </c>
      <c r="G35" s="201" t="s">
        <v>97</v>
      </c>
      <c r="H35" s="202"/>
      <c r="I35" s="203" t="s">
        <v>79</v>
      </c>
      <c r="J35" s="203" t="s">
        <v>93</v>
      </c>
      <c r="K35" s="122"/>
      <c r="L35" s="124"/>
      <c r="M35" s="125"/>
      <c r="N35" s="28"/>
    </row>
    <row r="36" spans="2:14" ht="108" x14ac:dyDescent="0.25">
      <c r="B36" s="379"/>
      <c r="C36" s="307"/>
      <c r="D36" s="376"/>
      <c r="E36" s="158" t="str">
        <f>+Autodiagnóstico!G39</f>
        <v>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v>
      </c>
      <c r="F36" s="96">
        <f>+Autodiagnóstico!H39</f>
        <v>80</v>
      </c>
      <c r="G36" s="177" t="s">
        <v>91</v>
      </c>
      <c r="H36" s="178"/>
      <c r="I36" s="197" t="s">
        <v>79</v>
      </c>
      <c r="J36" s="197" t="s">
        <v>93</v>
      </c>
      <c r="K36" s="81"/>
      <c r="L36" s="82"/>
      <c r="M36" s="83"/>
      <c r="N36" s="28"/>
    </row>
    <row r="37" spans="2:14" ht="108" x14ac:dyDescent="0.25">
      <c r="B37" s="379"/>
      <c r="C37" s="307"/>
      <c r="D37" s="376"/>
      <c r="E37" s="158" t="str">
        <f>+Autodiagnóstico!G40</f>
        <v>Durante el periodo evaluado, la entidad usó una metodología para la gestión de proyectos de TI</v>
      </c>
      <c r="F37" s="96">
        <f>+Autodiagnóstico!H40</f>
        <v>80</v>
      </c>
      <c r="G37" s="210"/>
      <c r="H37" s="211"/>
      <c r="I37" s="211"/>
      <c r="J37" s="197" t="s">
        <v>93</v>
      </c>
      <c r="K37" s="81"/>
      <c r="L37" s="82"/>
      <c r="M37" s="83"/>
      <c r="N37" s="28"/>
    </row>
    <row r="38" spans="2:14" ht="108" x14ac:dyDescent="0.25">
      <c r="B38" s="379"/>
      <c r="C38" s="307"/>
      <c r="D38" s="376"/>
      <c r="E38" s="160" t="str">
        <f>+Autodiagnóstico!G41</f>
        <v>Durante el periodo evaluado, hubo transferencia de conocimiento de los proveedores  y/o contratistas de TI hacia la Entidad.</v>
      </c>
      <c r="F38" s="103">
        <f>+Autodiagnóstico!H41</f>
        <v>80</v>
      </c>
      <c r="G38" s="204"/>
      <c r="H38" s="181"/>
      <c r="I38" s="205" t="s">
        <v>79</v>
      </c>
      <c r="J38" s="205" t="s">
        <v>93</v>
      </c>
      <c r="K38" s="102"/>
      <c r="L38" s="104"/>
      <c r="M38" s="105"/>
      <c r="N38" s="28"/>
    </row>
    <row r="39" spans="2:14" ht="108" x14ac:dyDescent="0.25">
      <c r="B39" s="379"/>
      <c r="C39" s="307"/>
      <c r="D39" s="376" t="s">
        <v>62</v>
      </c>
      <c r="E39" s="166" t="str">
        <f>+Autodiagnóstico!G42</f>
        <v>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v>
      </c>
      <c r="F39" s="123">
        <f>+Autodiagnóstico!H42</f>
        <v>60</v>
      </c>
      <c r="G39" s="201" t="s">
        <v>96</v>
      </c>
      <c r="H39" s="202"/>
      <c r="I39" s="203" t="s">
        <v>79</v>
      </c>
      <c r="J39" s="203" t="s">
        <v>93</v>
      </c>
      <c r="K39" s="122"/>
      <c r="L39" s="124"/>
      <c r="M39" s="125"/>
      <c r="N39" s="28"/>
    </row>
    <row r="40" spans="2:14" ht="108" x14ac:dyDescent="0.25">
      <c r="B40" s="379"/>
      <c r="C40" s="307"/>
      <c r="D40" s="376"/>
      <c r="E40" s="158" t="str">
        <f>+Autodiagnóstico!G43</f>
        <v>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v>
      </c>
      <c r="F40" s="96">
        <f>+Autodiagnóstico!H43</f>
        <v>80</v>
      </c>
      <c r="G40" s="177" t="s">
        <v>95</v>
      </c>
      <c r="H40" s="178"/>
      <c r="I40" s="197" t="s">
        <v>79</v>
      </c>
      <c r="J40" s="197" t="s">
        <v>93</v>
      </c>
      <c r="K40" s="81"/>
      <c r="L40" s="82"/>
      <c r="M40" s="83"/>
      <c r="N40" s="28"/>
    </row>
    <row r="41" spans="2:14" ht="108" x14ac:dyDescent="0.25">
      <c r="B41" s="379"/>
      <c r="C41" s="307"/>
      <c r="D41" s="376"/>
      <c r="E41" s="158" t="str">
        <f>+Autodiagnóstico!G44</f>
        <v>Durante el periodo evaluado, la entidad usó el estándar GEL-XML en la implementación de servicios para el intercambio de información con otras entidades</v>
      </c>
      <c r="F41" s="96">
        <f>+Autodiagnóstico!H44</f>
        <v>60</v>
      </c>
      <c r="G41" s="177" t="s">
        <v>94</v>
      </c>
      <c r="H41" s="178"/>
      <c r="I41" s="197" t="s">
        <v>79</v>
      </c>
      <c r="J41" s="197" t="s">
        <v>93</v>
      </c>
      <c r="K41" s="81"/>
      <c r="L41" s="82"/>
      <c r="M41" s="83"/>
      <c r="N41" s="28"/>
    </row>
    <row r="42" spans="2:14" ht="168" customHeight="1" x14ac:dyDescent="0.25">
      <c r="B42" s="379"/>
      <c r="C42" s="307"/>
      <c r="D42" s="376"/>
      <c r="E42" s="160" t="str">
        <f>+Autodiagnóstico!G45</f>
        <v>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v>
      </c>
      <c r="F42" s="103">
        <f>+Autodiagnóstico!H45</f>
        <v>60</v>
      </c>
      <c r="G42" s="204"/>
      <c r="H42" s="181"/>
      <c r="I42" s="205" t="s">
        <v>79</v>
      </c>
      <c r="J42" s="205" t="s">
        <v>93</v>
      </c>
      <c r="K42" s="102"/>
      <c r="L42" s="104"/>
      <c r="M42" s="105"/>
      <c r="N42" s="28"/>
    </row>
    <row r="43" spans="2:14" ht="108" x14ac:dyDescent="0.25">
      <c r="B43" s="379"/>
      <c r="C43" s="307"/>
      <c r="D43" s="376" t="s">
        <v>63</v>
      </c>
      <c r="E43" s="166" t="str">
        <f>+Autodiagnóstico!G46</f>
        <v>Durante el periodo evaluado, la entidad incorporó dentro de los contratos de desarrollo de sistemas de información, cláusulas que obliguen a  realizar transferencia de derechos de autor a su favor.</v>
      </c>
      <c r="F43" s="123">
        <f>+Autodiagnóstico!H46</f>
        <v>80</v>
      </c>
      <c r="G43" s="201"/>
      <c r="H43" s="202"/>
      <c r="I43" s="203" t="s">
        <v>79</v>
      </c>
      <c r="J43" s="203" t="s">
        <v>93</v>
      </c>
      <c r="K43" s="122"/>
      <c r="L43" s="124"/>
      <c r="M43" s="125"/>
      <c r="N43" s="28"/>
    </row>
    <row r="44" spans="2:14" ht="108" x14ac:dyDescent="0.25">
      <c r="B44" s="379"/>
      <c r="C44" s="307"/>
      <c r="D44" s="376"/>
      <c r="E44" s="158" t="str">
        <f>+Autodiagnóstico!G47</f>
        <v>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v>
      </c>
      <c r="F44" s="96">
        <f>+Autodiagnóstico!H47</f>
        <v>60</v>
      </c>
      <c r="G44" s="177"/>
      <c r="H44" s="178"/>
      <c r="I44" s="197" t="s">
        <v>79</v>
      </c>
      <c r="J44" s="197" t="s">
        <v>93</v>
      </c>
      <c r="K44" s="81"/>
      <c r="L44" s="82"/>
      <c r="M44" s="83"/>
      <c r="N44" s="28"/>
    </row>
    <row r="45" spans="2:14" ht="108" x14ac:dyDescent="0.25">
      <c r="B45" s="379"/>
      <c r="C45" s="307"/>
      <c r="D45" s="376"/>
      <c r="E45" s="158" t="str">
        <f>+Autodiagnóstico!G48</f>
        <v>Durante el periodo evaluado, los sistemas de información de la entidad cumplieron con características que permiten la apertura de sus datos</v>
      </c>
      <c r="F45" s="96">
        <f>+Autodiagnóstico!H48</f>
        <v>70</v>
      </c>
      <c r="G45" s="177"/>
      <c r="H45" s="178"/>
      <c r="I45" s="197" t="s">
        <v>79</v>
      </c>
      <c r="J45" s="197" t="s">
        <v>93</v>
      </c>
      <c r="K45" s="81"/>
      <c r="L45" s="82"/>
      <c r="M45" s="83"/>
      <c r="N45" s="28"/>
    </row>
    <row r="46" spans="2:14" ht="124.5" customHeight="1" x14ac:dyDescent="0.25">
      <c r="B46" s="379"/>
      <c r="C46" s="307"/>
      <c r="D46" s="376"/>
      <c r="E46" s="158" t="str">
        <f>+Autodiagnóstico!G49</f>
        <v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v>
      </c>
      <c r="F46" s="96">
        <f>+Autodiagnóstico!H49</f>
        <v>75</v>
      </c>
      <c r="G46" s="177" t="s">
        <v>102</v>
      </c>
      <c r="H46" s="178"/>
      <c r="I46" s="197" t="s">
        <v>79</v>
      </c>
      <c r="J46" s="197" t="s">
        <v>93</v>
      </c>
      <c r="K46" s="81"/>
      <c r="L46" s="82"/>
      <c r="M46" s="83"/>
      <c r="N46" s="28"/>
    </row>
    <row r="47" spans="2:14" ht="108" x14ac:dyDescent="0.25">
      <c r="B47" s="379"/>
      <c r="C47" s="307"/>
      <c r="D47" s="376"/>
      <c r="E47" s="158" t="str">
        <f>+Autodiagnóstico!G50</f>
        <v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v>
      </c>
      <c r="F47" s="96">
        <f>+Autodiagnóstico!H50</f>
        <v>60</v>
      </c>
      <c r="G47" s="177" t="s">
        <v>102</v>
      </c>
      <c r="H47" s="178"/>
      <c r="I47" s="197" t="s">
        <v>79</v>
      </c>
      <c r="J47" s="197" t="s">
        <v>93</v>
      </c>
      <c r="K47" s="81"/>
      <c r="L47" s="82"/>
      <c r="M47" s="83"/>
      <c r="N47" s="28"/>
    </row>
    <row r="48" spans="2:14" ht="120" x14ac:dyDescent="0.25">
      <c r="B48" s="379"/>
      <c r="C48" s="307"/>
      <c r="D48" s="376"/>
      <c r="E48" s="160" t="str">
        <f>+Autodiagnóstico!G51</f>
        <v>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v>
      </c>
      <c r="F48" s="103">
        <f>+Autodiagnóstico!H51</f>
        <v>90</v>
      </c>
      <c r="G48" s="204" t="s">
        <v>103</v>
      </c>
      <c r="H48" s="181"/>
      <c r="I48" s="205" t="s">
        <v>79</v>
      </c>
      <c r="J48" s="205" t="s">
        <v>93</v>
      </c>
      <c r="K48" s="102"/>
      <c r="L48" s="104"/>
      <c r="M48" s="105"/>
      <c r="N48" s="28"/>
    </row>
    <row r="49" spans="2:14" ht="108" x14ac:dyDescent="0.25">
      <c r="B49" s="379"/>
      <c r="C49" s="307"/>
      <c r="D49" s="376" t="s">
        <v>64</v>
      </c>
      <c r="E49" s="166" t="str">
        <f>+Autodiagnóstico!G52</f>
        <v xml:space="preserve">La Entidad posee una arquitectura de servicios tecnológicos (arquitectura de infraestructura tecnológica):
a Documentada y no actualizada
b Documentada y actualizada
</v>
      </c>
      <c r="F49" s="123">
        <f>+Autodiagnóstico!H52</f>
        <v>50</v>
      </c>
      <c r="G49" s="201" t="s">
        <v>104</v>
      </c>
      <c r="H49" s="202"/>
      <c r="I49" s="203" t="s">
        <v>79</v>
      </c>
      <c r="J49" s="203" t="s">
        <v>93</v>
      </c>
      <c r="K49" s="122"/>
      <c r="L49" s="124"/>
      <c r="M49" s="125"/>
      <c r="N49" s="28"/>
    </row>
    <row r="50" spans="2:14" ht="108" x14ac:dyDescent="0.25">
      <c r="B50" s="379"/>
      <c r="C50" s="307"/>
      <c r="D50" s="376"/>
      <c r="E50" s="158" t="str">
        <f>+Autodiagnóstico!G53</f>
        <v>La entidad aplicó metodologías de evaluación de alternativas de solución y/o tendencias tecnológicas para la adquisición de servicios y/o soluciones de TI:
a. Siempre
b. Algunas veces
c. Nunca</v>
      </c>
      <c r="F50" s="96">
        <f>+Autodiagnóstico!H53</f>
        <v>70</v>
      </c>
      <c r="G50" s="177"/>
      <c r="H50" s="178"/>
      <c r="I50" s="197" t="s">
        <v>79</v>
      </c>
      <c r="J50" s="197" t="s">
        <v>93</v>
      </c>
      <c r="K50" s="81"/>
      <c r="L50" s="82"/>
      <c r="M50" s="83"/>
      <c r="N50" s="28"/>
    </row>
    <row r="51" spans="2:14" ht="108" x14ac:dyDescent="0.25">
      <c r="B51" s="379"/>
      <c r="C51" s="307"/>
      <c r="D51" s="376"/>
      <c r="E51" s="158" t="str">
        <f>+Autodiagnóstico!G54</f>
        <v>Durante el periodo evaluado, la entidad implementó un programa de correcta disposición final de los residuos tecnológicos</v>
      </c>
      <c r="F51" s="96">
        <f>+Autodiagnóstico!H54</f>
        <v>80</v>
      </c>
      <c r="G51" s="177"/>
      <c r="H51" s="178"/>
      <c r="I51" s="197" t="s">
        <v>79</v>
      </c>
      <c r="J51" s="197" t="s">
        <v>93</v>
      </c>
      <c r="K51" s="81"/>
      <c r="L51" s="82"/>
      <c r="M51" s="83"/>
      <c r="N51" s="28"/>
    </row>
    <row r="52" spans="2:14" ht="124.5" customHeight="1" x14ac:dyDescent="0.25">
      <c r="B52" s="379"/>
      <c r="C52" s="307"/>
      <c r="D52" s="376"/>
      <c r="E52" s="158" t="str">
        <f>+Autodiagnóstico!G55</f>
        <v>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v>
      </c>
      <c r="F52" s="96">
        <f>+Autodiagnóstico!H55</f>
        <v>50</v>
      </c>
      <c r="G52" s="177" t="s">
        <v>104</v>
      </c>
      <c r="H52" s="178"/>
      <c r="I52" s="197" t="s">
        <v>79</v>
      </c>
      <c r="J52" s="197" t="s">
        <v>93</v>
      </c>
      <c r="K52" s="81"/>
      <c r="L52" s="82"/>
      <c r="M52" s="83"/>
      <c r="N52" s="28"/>
    </row>
    <row r="53" spans="2:14" ht="108" x14ac:dyDescent="0.25">
      <c r="B53" s="379"/>
      <c r="C53" s="307"/>
      <c r="D53" s="376"/>
      <c r="E53" s="158" t="str">
        <f>+Autodiagnóstico!G56</f>
        <v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v>
      </c>
      <c r="F53" s="96">
        <f>+Autodiagnóstico!H56</f>
        <v>70</v>
      </c>
      <c r="G53" s="177" t="s">
        <v>104</v>
      </c>
      <c r="H53" s="178"/>
      <c r="I53" s="197" t="s">
        <v>79</v>
      </c>
      <c r="J53" s="197" t="s">
        <v>93</v>
      </c>
      <c r="K53" s="81"/>
      <c r="L53" s="82"/>
      <c r="M53" s="83"/>
      <c r="N53" s="28"/>
    </row>
    <row r="54" spans="2:14" ht="180" x14ac:dyDescent="0.25">
      <c r="B54" s="379"/>
      <c r="C54" s="307"/>
      <c r="D54" s="376"/>
      <c r="E54" s="160" t="str">
        <f>+Autodiagnóstico!G57</f>
        <v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v>
      </c>
      <c r="F54" s="103">
        <f>+Autodiagnóstico!H57</f>
        <v>50</v>
      </c>
      <c r="G54" s="204" t="s">
        <v>104</v>
      </c>
      <c r="H54" s="181"/>
      <c r="I54" s="205" t="s">
        <v>79</v>
      </c>
      <c r="J54" s="205" t="s">
        <v>93</v>
      </c>
      <c r="K54" s="102"/>
      <c r="L54" s="104"/>
      <c r="M54" s="105"/>
      <c r="N54" s="28"/>
    </row>
    <row r="55" spans="2:14" ht="144" x14ac:dyDescent="0.25">
      <c r="B55" s="379"/>
      <c r="C55" s="307"/>
      <c r="D55" s="86" t="s">
        <v>65</v>
      </c>
      <c r="E55" s="161" t="str">
        <f>+Autodiagnóstico!G58</f>
        <v>Seleccione las actividades realizadas por la entidad en materia de apropiación de la Estrategia de Gobierno en línea:
a. Diagnóstico del uso y apropiación de TI en la entidad.
b. Caracterización de los grupos de interés internos y externos.
c. Implementación de estrategias de gestión del cambio para los proyectos de TI
d. Definición de indicadores para la medición del impacto del uso y apropiación de TI en la entidad.
e. Capacitación para todos los grupos de interés con relación a los temas de TI.
f. Divulgación y comunicación interna de los proyectos de TI"</v>
      </c>
      <c r="F55" s="111">
        <f>+Autodiagnóstico!H58</f>
        <v>80</v>
      </c>
      <c r="G55" s="183" t="s">
        <v>106</v>
      </c>
      <c r="H55" s="184"/>
      <c r="I55" s="212" t="s">
        <v>79</v>
      </c>
      <c r="J55" s="212" t="s">
        <v>93</v>
      </c>
      <c r="K55" s="110"/>
      <c r="L55" s="112"/>
      <c r="M55" s="113"/>
      <c r="N55" s="28"/>
    </row>
    <row r="56" spans="2:14" ht="108" x14ac:dyDescent="0.25">
      <c r="B56" s="379"/>
      <c r="C56" s="307"/>
      <c r="D56" s="376" t="s">
        <v>66</v>
      </c>
      <c r="E56" s="166" t="str">
        <f>+Autodiagnóstico!G59</f>
        <v>Durante el periodo evaluado, la entidad implementó la política de reducción del uso del papel</v>
      </c>
      <c r="F56" s="123">
        <f>+Autodiagnóstico!H59</f>
        <v>70</v>
      </c>
      <c r="G56" s="201" t="s">
        <v>107</v>
      </c>
      <c r="H56" s="202"/>
      <c r="I56" s="203" t="s">
        <v>79</v>
      </c>
      <c r="J56" s="203" t="s">
        <v>93</v>
      </c>
      <c r="K56" s="122"/>
      <c r="L56" s="124"/>
      <c r="M56" s="125"/>
      <c r="N56" s="28"/>
    </row>
    <row r="57" spans="2:14" ht="108" x14ac:dyDescent="0.25">
      <c r="B57" s="379"/>
      <c r="C57" s="307"/>
      <c r="D57" s="376"/>
      <c r="E57" s="158" t="str">
        <f>+Autodiagnóstico!G60</f>
        <v>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v>
      </c>
      <c r="F57" s="96">
        <f>+Autodiagnóstico!H60</f>
        <v>80</v>
      </c>
      <c r="G57" s="177"/>
      <c r="H57" s="178"/>
      <c r="I57" s="197" t="s">
        <v>79</v>
      </c>
      <c r="J57" s="197" t="s">
        <v>93</v>
      </c>
      <c r="K57" s="81"/>
      <c r="L57" s="82"/>
      <c r="M57" s="83"/>
      <c r="N57" s="28"/>
    </row>
    <row r="58" spans="2:14" ht="53.25" customHeight="1" x14ac:dyDescent="0.25">
      <c r="B58" s="379"/>
      <c r="C58" s="307"/>
      <c r="D58" s="376"/>
      <c r="E58" s="158" t="str">
        <f>+Autodiagnóstico!G61</f>
        <v>Antes de la automatización de procesos y/o procedimientos, la entidad hizo una revisión de estos desde la perspectiva funcional</v>
      </c>
      <c r="F58" s="371">
        <f>+Autodiagnóstico!H61</f>
        <v>70</v>
      </c>
      <c r="G58" s="177"/>
      <c r="H58" s="178"/>
      <c r="I58" s="197"/>
      <c r="J58" s="197"/>
      <c r="K58" s="81"/>
      <c r="L58" s="82"/>
      <c r="M58" s="83"/>
      <c r="N58" s="28"/>
    </row>
    <row r="59" spans="2:14" ht="108" x14ac:dyDescent="0.25">
      <c r="B59" s="379"/>
      <c r="C59" s="307"/>
      <c r="D59" s="376"/>
      <c r="E59" s="160" t="str">
        <f>+Autodiagnóstico!G62</f>
        <v xml:space="preserve">En el periodo evaluado la entidad realizó automatización de:
a. Procesos 
b. Procedimientos.
</v>
      </c>
      <c r="F59" s="372"/>
      <c r="G59" s="204"/>
      <c r="H59" s="181"/>
      <c r="I59" s="205" t="s">
        <v>79</v>
      </c>
      <c r="J59" s="205" t="s">
        <v>93</v>
      </c>
      <c r="K59" s="102"/>
      <c r="L59" s="104"/>
      <c r="M59" s="105"/>
      <c r="N59" s="28"/>
    </row>
    <row r="60" spans="2:14" ht="108" x14ac:dyDescent="0.25">
      <c r="B60" s="379"/>
      <c r="C60" s="307"/>
      <c r="D60" s="403" t="s">
        <v>50</v>
      </c>
      <c r="E60" s="168" t="str">
        <f>+Autodiagnóstico!G63</f>
        <v>Indique el porcentaje de los objetivos alcanzados respecto del total de objetivos del PETI</v>
      </c>
      <c r="F60" s="134">
        <f>+Autodiagnóstico!H63</f>
        <v>40</v>
      </c>
      <c r="G60" s="213"/>
      <c r="H60" s="214"/>
      <c r="I60" s="215" t="s">
        <v>79</v>
      </c>
      <c r="J60" s="215" t="s">
        <v>93</v>
      </c>
      <c r="K60" s="136"/>
      <c r="L60" s="135"/>
      <c r="M60" s="137"/>
      <c r="N60" s="28"/>
    </row>
    <row r="61" spans="2:14" ht="108" x14ac:dyDescent="0.25">
      <c r="B61" s="379"/>
      <c r="C61" s="307"/>
      <c r="D61" s="376"/>
      <c r="E61" s="169" t="str">
        <f>+Autodiagnóstico!G64</f>
        <v>Indique el porcentaje de servicios de información dispuestos en la plataforma de interoperabilidad del Estado colombiano respecto del total de servicios de información a entidades externas identificadas en el catálogo de servicios de información de la entidad.</v>
      </c>
      <c r="F61" s="138">
        <f>+Autodiagnóstico!H64</f>
        <v>30</v>
      </c>
      <c r="G61" s="216"/>
      <c r="H61" s="217"/>
      <c r="I61" s="218" t="s">
        <v>79</v>
      </c>
      <c r="J61" s="218" t="s">
        <v>93</v>
      </c>
      <c r="K61" s="140"/>
      <c r="L61" s="139"/>
      <c r="M61" s="141"/>
      <c r="N61" s="28"/>
    </row>
    <row r="62" spans="2:14" ht="108" x14ac:dyDescent="0.25">
      <c r="B62" s="379"/>
      <c r="C62" s="307"/>
      <c r="D62" s="376"/>
      <c r="E62" s="169" t="str">
        <f>+Autodiagnóstico!G65</f>
        <v>Indique el porcentaje de sistemas de información que cuentan con mecanismos de auditoria y trazabilidad respecto del total de sistemas de información de la entidad</v>
      </c>
      <c r="F62" s="138">
        <f>+Autodiagnóstico!H65</f>
        <v>75</v>
      </c>
      <c r="G62" s="216"/>
      <c r="H62" s="217"/>
      <c r="I62" s="218" t="s">
        <v>79</v>
      </c>
      <c r="J62" s="218" t="s">
        <v>93</v>
      </c>
      <c r="K62" s="140"/>
      <c r="L62" s="139"/>
      <c r="M62" s="141"/>
      <c r="N62" s="28"/>
    </row>
    <row r="63" spans="2:14" ht="108" x14ac:dyDescent="0.25">
      <c r="B63" s="379"/>
      <c r="C63" s="307"/>
      <c r="D63" s="376"/>
      <c r="E63" s="169" t="str">
        <f>+Autodiagnóstico!G66</f>
        <v>Indique el porcentaje de mantenimientos preventivos realizados a los servicios tecnológicos respecto del total de mantenimientos preventivos establecidos en el plan de mantenimiento de servicios tecnológicos</v>
      </c>
      <c r="F63" s="138">
        <f>+Autodiagnóstico!H66</f>
        <v>80</v>
      </c>
      <c r="G63" s="216"/>
      <c r="H63" s="217"/>
      <c r="I63" s="218" t="s">
        <v>79</v>
      </c>
      <c r="J63" s="218" t="s">
        <v>93</v>
      </c>
      <c r="K63" s="140"/>
      <c r="L63" s="139"/>
      <c r="M63" s="141"/>
      <c r="N63" s="28"/>
    </row>
    <row r="64" spans="2:14" ht="108" x14ac:dyDescent="0.25">
      <c r="B64" s="379"/>
      <c r="C64" s="307"/>
      <c r="D64" s="376"/>
      <c r="E64" s="169" t="str">
        <f>+Autodiagnóstico!G67</f>
        <v>Indique el porcentaje de proyectos de TI  a los cuales se aplicó una estrategia de uso y apropiación, con respecto al total de proyectos ejecutados durante el periodo evaluado</v>
      </c>
      <c r="F64" s="138">
        <f>+Autodiagnóstico!H67</f>
        <v>80</v>
      </c>
      <c r="G64" s="216"/>
      <c r="H64" s="217"/>
      <c r="I64" s="218" t="s">
        <v>79</v>
      </c>
      <c r="J64" s="218" t="s">
        <v>93</v>
      </c>
      <c r="K64" s="140"/>
      <c r="L64" s="139"/>
      <c r="M64" s="141"/>
      <c r="N64" s="28"/>
    </row>
    <row r="65" spans="2:14" ht="108.75" thickBot="1" x14ac:dyDescent="0.3">
      <c r="B65" s="379"/>
      <c r="C65" s="308"/>
      <c r="D65" s="404"/>
      <c r="E65" s="170" t="str">
        <f>+Autodiagnóstico!G68</f>
        <v>La entidad desarrolló durante el periodo evaluado capacidades de gestión de TI que generen mayor eficiencia en la prestación del servicio al usuario (interno o externo)</v>
      </c>
      <c r="F65" s="142">
        <f>+Autodiagnóstico!H68</f>
        <v>70</v>
      </c>
      <c r="G65" s="219"/>
      <c r="H65" s="220"/>
      <c r="I65" s="221" t="s">
        <v>79</v>
      </c>
      <c r="J65" s="221" t="s">
        <v>93</v>
      </c>
      <c r="K65" s="144"/>
      <c r="L65" s="143"/>
      <c r="M65" s="145"/>
      <c r="N65" s="28"/>
    </row>
    <row r="66" spans="2:14" ht="120" x14ac:dyDescent="0.25">
      <c r="B66" s="379"/>
      <c r="C66" s="370" t="s">
        <v>44</v>
      </c>
      <c r="D66" s="402" t="s">
        <v>53</v>
      </c>
      <c r="E66" s="171" t="str">
        <f>+Autodiagnóstico!G69</f>
        <v>¿Durante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v>
      </c>
      <c r="F66" s="146">
        <f>+Autodiagnóstico!H69</f>
        <v>90</v>
      </c>
      <c r="G66" s="222"/>
      <c r="H66" s="223"/>
      <c r="I66" s="224" t="s">
        <v>126</v>
      </c>
      <c r="J66" s="224" t="s">
        <v>93</v>
      </c>
      <c r="K66" s="148"/>
      <c r="L66" s="147"/>
      <c r="M66" s="149"/>
      <c r="N66" s="28"/>
    </row>
    <row r="67" spans="2:14" ht="120" x14ac:dyDescent="0.25">
      <c r="B67" s="379"/>
      <c r="C67" s="307"/>
      <c r="D67" s="376"/>
      <c r="E67" s="169" t="str">
        <f>+Autodiagnóstico!G70</f>
        <v>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v>
      </c>
      <c r="F67" s="373">
        <f>+Autodiagnóstico!H70</f>
        <v>70</v>
      </c>
      <c r="G67" s="216"/>
      <c r="H67" s="217"/>
      <c r="I67" s="218" t="s">
        <v>126</v>
      </c>
      <c r="J67" s="218" t="s">
        <v>93</v>
      </c>
      <c r="K67" s="140"/>
      <c r="L67" s="139"/>
      <c r="M67" s="141"/>
      <c r="N67" s="28"/>
    </row>
    <row r="68" spans="2:14" ht="120" x14ac:dyDescent="0.25">
      <c r="B68" s="379"/>
      <c r="C68" s="307"/>
      <c r="D68" s="376"/>
      <c r="E68" s="169" t="str">
        <f>+Autodiagnóstico!G71</f>
        <v>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v>
      </c>
      <c r="F68" s="374"/>
      <c r="G68" s="216"/>
      <c r="H68" s="217"/>
      <c r="I68" s="218" t="s">
        <v>126</v>
      </c>
      <c r="J68" s="218" t="s">
        <v>93</v>
      </c>
      <c r="K68" s="140"/>
      <c r="L68" s="139"/>
      <c r="M68" s="141"/>
      <c r="N68" s="28"/>
    </row>
    <row r="69" spans="2:14" ht="120" x14ac:dyDescent="0.25">
      <c r="B69" s="379"/>
      <c r="C69" s="307"/>
      <c r="D69" s="376"/>
      <c r="E69" s="169" t="str">
        <f>+Autodiagnóstico!G72</f>
        <v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v>
      </c>
      <c r="F69" s="138">
        <f>+Autodiagnóstico!H72</f>
        <v>60</v>
      </c>
      <c r="G69" s="216" t="s">
        <v>112</v>
      </c>
      <c r="H69" s="217"/>
      <c r="I69" s="218" t="s">
        <v>126</v>
      </c>
      <c r="J69" s="218" t="s">
        <v>93</v>
      </c>
      <c r="K69" s="140"/>
      <c r="L69" s="139"/>
      <c r="M69" s="141"/>
      <c r="N69" s="28"/>
    </row>
    <row r="70" spans="2:14" ht="176.25" customHeight="1" x14ac:dyDescent="0.25">
      <c r="B70" s="379"/>
      <c r="C70" s="307"/>
      <c r="D70" s="376"/>
      <c r="E70" s="169" t="str">
        <f>+Autodiagnóstico!G73</f>
        <v>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v>
      </c>
      <c r="F70" s="373">
        <f>+Autodiagnóstico!H73</f>
        <v>90</v>
      </c>
      <c r="G70" s="216" t="s">
        <v>114</v>
      </c>
      <c r="H70" s="217"/>
      <c r="I70" s="218" t="s">
        <v>126</v>
      </c>
      <c r="J70" s="218" t="s">
        <v>93</v>
      </c>
      <c r="K70" s="140"/>
      <c r="L70" s="139"/>
      <c r="M70" s="141"/>
      <c r="N70" s="28"/>
    </row>
    <row r="71" spans="2:14" ht="114" customHeight="1" x14ac:dyDescent="0.25">
      <c r="B71" s="379"/>
      <c r="C71" s="307"/>
      <c r="D71" s="376"/>
      <c r="E71" s="169" t="str">
        <f>+Autodiagnóstico!G74</f>
        <v>En el periodo evaluado, la entidad contó con un inventario de activos de información acorde a la metodología planteada
a. Sí
b. En Desarrollo/En proceso
c. No.</v>
      </c>
      <c r="F71" s="374"/>
      <c r="G71" s="216" t="s">
        <v>113</v>
      </c>
      <c r="H71" s="217"/>
      <c r="I71" s="218" t="s">
        <v>126</v>
      </c>
      <c r="J71" s="218" t="s">
        <v>93</v>
      </c>
      <c r="K71" s="140"/>
      <c r="L71" s="139"/>
      <c r="M71" s="141"/>
      <c r="N71" s="28"/>
    </row>
    <row r="72" spans="2:14" ht="129.75" customHeight="1" x14ac:dyDescent="0.25">
      <c r="B72" s="379"/>
      <c r="C72" s="307"/>
      <c r="D72" s="376"/>
      <c r="E72" s="169" t="str">
        <f>+Autodiagnóstico!G75</f>
        <v>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v>
      </c>
      <c r="F72" s="373">
        <f>+Autodiagnóstico!H75</f>
        <v>30</v>
      </c>
      <c r="G72" s="216" t="s">
        <v>115</v>
      </c>
      <c r="H72" s="217"/>
      <c r="I72" s="218" t="s">
        <v>126</v>
      </c>
      <c r="J72" s="218" t="s">
        <v>93</v>
      </c>
      <c r="K72" s="140"/>
      <c r="L72" s="139"/>
      <c r="M72" s="141"/>
      <c r="N72" s="28"/>
    </row>
    <row r="73" spans="2:14" ht="139.5" customHeight="1" x14ac:dyDescent="0.25">
      <c r="B73" s="379"/>
      <c r="C73" s="307"/>
      <c r="D73" s="376"/>
      <c r="E73" s="169" t="str">
        <f>+Autodiagnóstico!G76</f>
        <v>En el periodo evaluado, la entidad realizó la identificación, análisis y evaluación de los riesgos de seguridad y privacidad de la información conforme a la metodología planteada
a. Sí
b. En Desarrollo/En Proceso
b. No</v>
      </c>
      <c r="F73" s="375"/>
      <c r="G73" s="216" t="s">
        <v>116</v>
      </c>
      <c r="H73" s="217"/>
      <c r="I73" s="218" t="s">
        <v>126</v>
      </c>
      <c r="J73" s="218" t="s">
        <v>93</v>
      </c>
      <c r="K73" s="140"/>
      <c r="L73" s="139"/>
      <c r="M73" s="141"/>
      <c r="N73" s="28"/>
    </row>
    <row r="74" spans="2:14" ht="135.75" customHeight="1" x14ac:dyDescent="0.25">
      <c r="B74" s="379"/>
      <c r="C74" s="307"/>
      <c r="D74" s="376"/>
      <c r="E74" s="169" t="str">
        <f>+Autodiagnóstico!G77</f>
        <v>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v>
      </c>
      <c r="F74" s="374"/>
      <c r="G74" s="216"/>
      <c r="H74" s="217"/>
      <c r="I74" s="218" t="s">
        <v>126</v>
      </c>
      <c r="J74" s="218" t="s">
        <v>93</v>
      </c>
      <c r="K74" s="140"/>
      <c r="L74" s="139"/>
      <c r="M74" s="141"/>
      <c r="N74" s="28"/>
    </row>
    <row r="75" spans="2:14" ht="135" customHeight="1" x14ac:dyDescent="0.25">
      <c r="B75" s="379"/>
      <c r="C75" s="307"/>
      <c r="D75" s="376"/>
      <c r="E75" s="169" t="str">
        <f>+Autodiagnóstico!G78</f>
        <v>La entidad formuló un plan de capacitación, sensibilización y comunicación de las políticas y buenas prácticas que mitiguen los riesgos de seguridad de la información a los que están expuestos los funcionarios</v>
      </c>
      <c r="F75" s="373">
        <f>+Autodiagnóstico!H78</f>
        <v>60</v>
      </c>
      <c r="G75" s="216" t="s">
        <v>117</v>
      </c>
      <c r="H75" s="217"/>
      <c r="I75" s="218" t="s">
        <v>126</v>
      </c>
      <c r="J75" s="218" t="s">
        <v>93</v>
      </c>
      <c r="K75" s="140"/>
      <c r="L75" s="139"/>
      <c r="M75" s="141"/>
      <c r="N75" s="28"/>
    </row>
    <row r="76" spans="2:14" ht="163.5" customHeight="1" x14ac:dyDescent="0.25">
      <c r="B76" s="379"/>
      <c r="C76" s="307"/>
      <c r="D76" s="376"/>
      <c r="E76" s="172" t="str">
        <f>+Autodiagnóstico!G79</f>
        <v>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v>
      </c>
      <c r="F76" s="372"/>
      <c r="G76" s="225" t="s">
        <v>118</v>
      </c>
      <c r="H76" s="226"/>
      <c r="I76" s="227" t="s">
        <v>126</v>
      </c>
      <c r="J76" s="227" t="s">
        <v>93</v>
      </c>
      <c r="K76" s="152"/>
      <c r="L76" s="151"/>
      <c r="M76" s="153"/>
      <c r="N76" s="28"/>
    </row>
    <row r="77" spans="2:14" ht="135" customHeight="1" x14ac:dyDescent="0.25">
      <c r="B77" s="379"/>
      <c r="C77" s="307"/>
      <c r="D77" s="376" t="s">
        <v>67</v>
      </c>
      <c r="E77" s="168" t="str">
        <f>+Autodiagnóstico!G80</f>
        <v>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v>
      </c>
      <c r="F77" s="134">
        <f>+Autodiagnóstico!H80</f>
        <v>60</v>
      </c>
      <c r="G77" s="213"/>
      <c r="H77" s="214"/>
      <c r="I77" s="215" t="s">
        <v>126</v>
      </c>
      <c r="J77" s="215" t="s">
        <v>93</v>
      </c>
      <c r="K77" s="136"/>
      <c r="L77" s="135"/>
      <c r="M77" s="137"/>
      <c r="N77" s="28"/>
    </row>
    <row r="78" spans="2:14" ht="174" customHeight="1" x14ac:dyDescent="0.25">
      <c r="B78" s="379"/>
      <c r="C78" s="307"/>
      <c r="D78" s="376"/>
      <c r="E78" s="169" t="str">
        <f>+Autodiagnóstico!G81</f>
        <v>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v>
      </c>
      <c r="F78" s="138">
        <f>+Autodiagnóstico!H81</f>
        <v>30</v>
      </c>
      <c r="G78" s="216"/>
      <c r="H78" s="217"/>
      <c r="I78" s="218" t="s">
        <v>126</v>
      </c>
      <c r="J78" s="218" t="s">
        <v>93</v>
      </c>
      <c r="K78" s="140"/>
      <c r="L78" s="139"/>
      <c r="M78" s="141"/>
      <c r="N78" s="28"/>
    </row>
    <row r="79" spans="2:14" ht="158.25" customHeight="1" x14ac:dyDescent="0.25">
      <c r="B79" s="379"/>
      <c r="C79" s="307"/>
      <c r="D79" s="376"/>
      <c r="E79" s="172" t="str">
        <f>+Autodiagnóstico!G82</f>
        <v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v>
      </c>
      <c r="F79" s="150">
        <f>+Autodiagnóstico!H82</f>
        <v>60</v>
      </c>
      <c r="G79" s="225" t="s">
        <v>117</v>
      </c>
      <c r="H79" s="226"/>
      <c r="I79" s="227" t="s">
        <v>126</v>
      </c>
      <c r="J79" s="227" t="s">
        <v>93</v>
      </c>
      <c r="K79" s="152"/>
      <c r="L79" s="151"/>
      <c r="M79" s="153"/>
      <c r="N79" s="28"/>
    </row>
    <row r="80" spans="2:14" ht="205.5" customHeight="1" x14ac:dyDescent="0.25">
      <c r="B80" s="379"/>
      <c r="C80" s="307"/>
      <c r="D80" s="377" t="s">
        <v>188</v>
      </c>
      <c r="E80" s="168" t="str">
        <f>+Autodiagnóstico!G83</f>
        <v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v>
      </c>
      <c r="F80" s="134">
        <f>+Autodiagnóstico!H83</f>
        <v>30</v>
      </c>
      <c r="G80" s="213" t="s">
        <v>120</v>
      </c>
      <c r="H80" s="214"/>
      <c r="I80" s="215" t="s">
        <v>126</v>
      </c>
      <c r="J80" s="215" t="s">
        <v>93</v>
      </c>
      <c r="K80" s="136"/>
      <c r="L80" s="135"/>
      <c r="M80" s="137"/>
      <c r="N80" s="28"/>
    </row>
    <row r="81" spans="2:14" ht="147" customHeight="1" x14ac:dyDescent="0.25">
      <c r="B81" s="379"/>
      <c r="C81" s="307"/>
      <c r="D81" s="378"/>
      <c r="E81" s="172" t="str">
        <f>+Autodiagnóstico!G87</f>
        <v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v>
      </c>
      <c r="F81" s="150">
        <f>+Autodiagnóstico!H87</f>
        <v>30</v>
      </c>
      <c r="G81" s="225" t="s">
        <v>121</v>
      </c>
      <c r="H81" s="226"/>
      <c r="I81" s="227" t="s">
        <v>126</v>
      </c>
      <c r="J81" s="227" t="s">
        <v>93</v>
      </c>
      <c r="K81" s="152"/>
      <c r="L81" s="151"/>
      <c r="M81" s="153"/>
      <c r="N81" s="28"/>
    </row>
    <row r="82" spans="2:14" ht="132.75" customHeight="1" x14ac:dyDescent="0.25">
      <c r="B82" s="379"/>
      <c r="C82" s="307"/>
      <c r="D82" s="376" t="s">
        <v>111</v>
      </c>
      <c r="E82" s="163" t="str">
        <f>+Autodiagnóstico!G90</f>
        <v>La entidad contó con un proceso de identificación de infraestructura crítica, lo aplicó y comunicó los resultados a las partes interesadas</v>
      </c>
      <c r="F82" s="95">
        <f>+Autodiagnóstico!H90</f>
        <v>80</v>
      </c>
      <c r="G82" s="189"/>
      <c r="H82" s="190"/>
      <c r="I82" s="196" t="s">
        <v>126</v>
      </c>
      <c r="J82" s="196" t="s">
        <v>93</v>
      </c>
      <c r="K82" s="98"/>
      <c r="L82" s="84"/>
      <c r="M82" s="85"/>
      <c r="N82" s="28"/>
    </row>
    <row r="83" spans="2:14" ht="131.25" customHeight="1" x14ac:dyDescent="0.25">
      <c r="B83" s="379"/>
      <c r="C83" s="307"/>
      <c r="D83" s="376"/>
      <c r="E83" s="158" t="str">
        <f>+Autodiagnóstico!G91</f>
        <v>Indique si el tiempo en promedio que demoró la entidad en corregir sus vulnerabilidades luego de ser reportadas por el COLCERT tardó:
a. Minutos
b. Horas
c. Días
d. Semanas
e. La entidad no ha recibido reporte de COLCERT</v>
      </c>
      <c r="F83" s="96">
        <f>+Autodiagnóstico!H91</f>
        <v>0</v>
      </c>
      <c r="G83" s="177"/>
      <c r="H83" s="178"/>
      <c r="I83" s="197" t="s">
        <v>126</v>
      </c>
      <c r="J83" s="197" t="s">
        <v>93</v>
      </c>
      <c r="K83" s="81"/>
      <c r="L83" s="82"/>
      <c r="M83" s="83"/>
      <c r="N83" s="28"/>
    </row>
    <row r="84" spans="2:14" ht="117.75" customHeight="1" x14ac:dyDescent="0.25">
      <c r="B84" s="379"/>
      <c r="C84" s="307"/>
      <c r="D84" s="376"/>
      <c r="E84" s="173" t="str">
        <f>+Autodiagnóstico!G92</f>
        <v>La entidad intercambió información de incidentes de seguridad con la entidad cabeza de sector o de ser necesario con el Colcert.</v>
      </c>
      <c r="F84" s="155">
        <f>+Autodiagnóstico!H92</f>
        <v>0</v>
      </c>
      <c r="G84" s="228"/>
      <c r="H84" s="229"/>
      <c r="I84" s="230" t="s">
        <v>126</v>
      </c>
      <c r="J84" s="229" t="s">
        <v>93</v>
      </c>
      <c r="K84" s="154"/>
      <c r="L84" s="154"/>
      <c r="M84" s="156"/>
      <c r="N84" s="28"/>
    </row>
    <row r="85" spans="2:14" ht="5.25" customHeight="1" thickBot="1" x14ac:dyDescent="0.3">
      <c r="B85" s="131"/>
      <c r="C85" s="71"/>
      <c r="D85" s="71"/>
      <c r="E85" s="71"/>
      <c r="F85" s="132"/>
      <c r="G85" s="71"/>
      <c r="H85" s="71"/>
      <c r="I85" s="133"/>
      <c r="J85" s="71"/>
      <c r="K85" s="71"/>
      <c r="L85" s="71"/>
      <c r="M85" s="71"/>
      <c r="N85" s="73"/>
    </row>
    <row r="86" spans="2:14" x14ac:dyDescent="0.25">
      <c r="I86" s="130"/>
    </row>
    <row r="87" spans="2:14" x14ac:dyDescent="0.25">
      <c r="I87" s="130"/>
    </row>
    <row r="88" spans="2:14" x14ac:dyDescent="0.25">
      <c r="I88" s="130"/>
    </row>
    <row r="89" spans="2:14" x14ac:dyDescent="0.25">
      <c r="I89" s="130"/>
    </row>
    <row r="90" spans="2:14" x14ac:dyDescent="0.25">
      <c r="I90" s="130"/>
    </row>
    <row r="91" spans="2:14" x14ac:dyDescent="0.25">
      <c r="I91" s="130"/>
    </row>
    <row r="92" spans="2:14" ht="15.75" x14ac:dyDescent="0.25">
      <c r="E92" s="231" t="s">
        <v>32</v>
      </c>
      <c r="I92" s="130"/>
    </row>
    <row r="93" spans="2:14" x14ac:dyDescent="0.25">
      <c r="I93" s="130"/>
    </row>
    <row r="94" spans="2:14" x14ac:dyDescent="0.25">
      <c r="I94" s="130"/>
    </row>
    <row r="95" spans="2:14" x14ac:dyDescent="0.25">
      <c r="I95" s="130"/>
    </row>
    <row r="96" spans="2:14" x14ac:dyDescent="0.25">
      <c r="I96" s="130"/>
    </row>
    <row r="97" spans="9:9" hidden="1" x14ac:dyDescent="0.25">
      <c r="I97" s="130"/>
    </row>
    <row r="98" spans="9:9" hidden="1" x14ac:dyDescent="0.25">
      <c r="I98" s="130"/>
    </row>
    <row r="99" spans="9:9" hidden="1" x14ac:dyDescent="0.25">
      <c r="I99" s="130"/>
    </row>
    <row r="100" spans="9:9" hidden="1" x14ac:dyDescent="0.25">
      <c r="I100" s="130"/>
    </row>
    <row r="101" spans="9:9" hidden="1" x14ac:dyDescent="0.25">
      <c r="I101" s="130"/>
    </row>
    <row r="102" spans="9:9" hidden="1" x14ac:dyDescent="0.25">
      <c r="I102" s="7"/>
    </row>
    <row r="103" spans="9:9" hidden="1" x14ac:dyDescent="0.25"/>
    <row r="104" spans="9:9" hidden="1" x14ac:dyDescent="0.25"/>
    <row r="105" spans="9:9" hidden="1" x14ac:dyDescent="0.25"/>
    <row r="106" spans="9:9" hidden="1" x14ac:dyDescent="0.25"/>
    <row r="107" spans="9:9" hidden="1" x14ac:dyDescent="0.25"/>
    <row r="108" spans="9:9" hidden="1" x14ac:dyDescent="0.25"/>
    <row r="109" spans="9:9" hidden="1" x14ac:dyDescent="0.25"/>
    <row r="110" spans="9:9" hidden="1" x14ac:dyDescent="0.25"/>
    <row r="111" spans="9:9" hidden="1" x14ac:dyDescent="0.25"/>
    <row r="112" spans="9: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sheetData>
  <protectedRanges>
    <protectedRange sqref="K7:M84" name="Planeacion"/>
  </protectedRanges>
  <mergeCells count="39">
    <mergeCell ref="F5:F6"/>
    <mergeCell ref="D30:D34"/>
    <mergeCell ref="D56:D59"/>
    <mergeCell ref="D60:D65"/>
    <mergeCell ref="D66:D76"/>
    <mergeCell ref="D15:D18"/>
    <mergeCell ref="D19:D22"/>
    <mergeCell ref="D26:D27"/>
    <mergeCell ref="D28:D29"/>
    <mergeCell ref="D35:D38"/>
    <mergeCell ref="D39:D42"/>
    <mergeCell ref="D43:D48"/>
    <mergeCell ref="D49:D54"/>
    <mergeCell ref="B7:B84"/>
    <mergeCell ref="C7:C18"/>
    <mergeCell ref="C19:C29"/>
    <mergeCell ref="C3:M3"/>
    <mergeCell ref="C5:C6"/>
    <mergeCell ref="D5:D6"/>
    <mergeCell ref="E5:E6"/>
    <mergeCell ref="M5:M6"/>
    <mergeCell ref="K5:K6"/>
    <mergeCell ref="L5:L6"/>
    <mergeCell ref="J5:J6"/>
    <mergeCell ref="I5:I6"/>
    <mergeCell ref="H5:H6"/>
    <mergeCell ref="G5:G6"/>
    <mergeCell ref="D23:D25"/>
    <mergeCell ref="D7:D12"/>
    <mergeCell ref="C30:C65"/>
    <mergeCell ref="C66:C84"/>
    <mergeCell ref="F58:F59"/>
    <mergeCell ref="F67:F68"/>
    <mergeCell ref="F70:F71"/>
    <mergeCell ref="F72:F74"/>
    <mergeCell ref="F75:F76"/>
    <mergeCell ref="D77:D79"/>
    <mergeCell ref="D82:D84"/>
    <mergeCell ref="D80:D81"/>
  </mergeCells>
  <conditionalFormatting sqref="J19:J27">
    <cfRule type="cellIs" dxfId="9" priority="6" operator="between">
      <formula>81</formula>
      <formula>100</formula>
    </cfRule>
    <cfRule type="cellIs" dxfId="8" priority="7" operator="between">
      <formula>61</formula>
      <formula>80</formula>
    </cfRule>
    <cfRule type="cellIs" dxfId="7" priority="8" operator="between">
      <formula>41</formula>
      <formula>60</formula>
    </cfRule>
    <cfRule type="cellIs" dxfId="6" priority="9" operator="between">
      <formula>21</formula>
      <formula>40</formula>
    </cfRule>
    <cfRule type="cellIs" dxfId="5" priority="10" operator="between">
      <formula>1</formula>
      <formula>20</formula>
    </cfRule>
  </conditionalFormatting>
  <conditionalFormatting sqref="F7:F84">
    <cfRule type="cellIs" dxfId="4" priority="17" operator="between">
      <formula>81</formula>
      <formula>100</formula>
    </cfRule>
    <cfRule type="cellIs" dxfId="3" priority="18" operator="between">
      <formula>61</formula>
      <formula>80</formula>
    </cfRule>
    <cfRule type="cellIs" dxfId="2" priority="19" operator="between">
      <formula>41</formula>
      <formula>60</formula>
    </cfRule>
    <cfRule type="cellIs" dxfId="1" priority="20" operator="between">
      <formula>21</formula>
      <formula>40</formula>
    </cfRule>
    <cfRule type="cellIs" dxfId="0" priority="21" operator="between">
      <formula>1</formula>
      <formula>20</formula>
    </cfRule>
  </conditionalFormatting>
  <pageMargins left="0.7" right="0.7" top="0.75" bottom="0.75" header="0.3" footer="0.3"/>
  <pageSetup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2019-03-07T20:31:53Z</cp:lastPrinted>
  <dcterms:created xsi:type="dcterms:W3CDTF">2016-12-25T14:51:07Z</dcterms:created>
  <dcterms:modified xsi:type="dcterms:W3CDTF">2019-03-13T21:54:49Z</dcterms:modified>
</cp:coreProperties>
</file>